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Arkiv\4 Fakta, statistikk og analyse\Markedsstatistikk\2025\09-2025\"/>
    </mc:Choice>
  </mc:AlternateContent>
  <xr:revisionPtr revIDLastSave="0" documentId="13_ncr:1_{33671E8D-5B30-4275-8287-CD5DA3A80A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ttotegning siste" sheetId="1" r:id="rId1"/>
    <sheet name="Nettotegning 2015-2025" sheetId="2" r:id="rId2"/>
    <sheet name="Forvaltningskapital 2015-2025" sheetId="3" r:id="rId3"/>
  </sheets>
  <definedNames>
    <definedName name="_xlnm.Print_Area" localSheetId="2">'Forvaltningskapital 2015-2025'!$A$1:$N$47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0" i="3" l="1"/>
  <c r="Z11" i="3"/>
  <c r="Z12" i="3"/>
  <c r="Z13" i="3"/>
  <c r="Z14" i="3"/>
  <c r="Z15" i="3"/>
  <c r="Z10" i="2"/>
  <c r="Z11" i="2"/>
  <c r="Z12" i="2"/>
  <c r="Z13" i="2"/>
  <c r="Z14" i="2"/>
  <c r="Z15" i="2"/>
  <c r="W10" i="3"/>
  <c r="W11" i="3"/>
  <c r="W12" i="3"/>
  <c r="W13" i="3"/>
  <c r="W14" i="3"/>
  <c r="W15" i="3"/>
  <c r="W10" i="2"/>
  <c r="W11" i="2"/>
  <c r="W12" i="2"/>
  <c r="W13" i="2"/>
  <c r="W14" i="2"/>
  <c r="W15" i="2"/>
  <c r="G13" i="3"/>
  <c r="I13" i="3"/>
  <c r="G21" i="3"/>
  <c r="I21" i="3"/>
  <c r="G29" i="3"/>
  <c r="I29" i="3"/>
  <c r="G45" i="3"/>
  <c r="I45" i="3"/>
  <c r="G13" i="2"/>
  <c r="I13" i="2"/>
  <c r="G21" i="2"/>
  <c r="I21" i="2"/>
  <c r="G29" i="2"/>
  <c r="I29" i="2"/>
  <c r="G45" i="2"/>
  <c r="I45" i="2"/>
  <c r="G13" i="1"/>
</calcChain>
</file>

<file path=xl/sharedStrings.xml><?xml version="1.0" encoding="utf-8"?>
<sst xmlns="http://schemas.openxmlformats.org/spreadsheetml/2006/main" count="183" uniqueCount="39">
  <si>
    <t>Alle fond</t>
  </si>
  <si>
    <t>Norske personkunder</t>
  </si>
  <si>
    <t>Norske institusjonskunder</t>
  </si>
  <si>
    <t>Sum norske kunder</t>
  </si>
  <si>
    <t>Utenlandske kunder</t>
  </si>
  <si>
    <t>Totalt</t>
  </si>
  <si>
    <t>Aksjefond</t>
  </si>
  <si>
    <t>Kombinasjonsfond</t>
  </si>
  <si>
    <t>Andre fond</t>
  </si>
  <si>
    <t>Tall i millioner kroner</t>
  </si>
  <si>
    <t>Tall i milliarder kroner</t>
  </si>
  <si>
    <t>Rentefond</t>
  </si>
  <si>
    <t>Pensjonsmidler med fondsvalg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</si>
  <si>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</si>
  <si>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</si>
  <si>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</si>
  <si>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</si>
  <si>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</si>
  <si>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</si>
  <si>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</si>
  <si>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</si>
  <si>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</si>
  <si>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</si>
  <si>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</si>
  <si>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</si>
  <si>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Forvaltningskapital etter fondstype 2008-2025</t>
  </si>
  <si>
    <t>Akkumulert nettotegning etter fondstype 2008-2025</t>
  </si>
  <si>
    <t>28.2.2025</t>
  </si>
  <si>
    <t>31.3.2025</t>
  </si>
  <si>
    <t>31.05.2025</t>
  </si>
  <si>
    <t>30.6.2025</t>
  </si>
  <si>
    <t>Norske institusjonskunder*</t>
  </si>
  <si>
    <t>Sum norske kunder*</t>
  </si>
  <si>
    <t>Totalt*</t>
  </si>
  <si>
    <t>* Tall for disse kategoriene per 30.6.2025 er oppdatert ved publisering av tallene for juli 2025.</t>
  </si>
  <si>
    <t>31.08.2024</t>
  </si>
  <si>
    <t>Nettotegning i ulike typer verdipapirfond fordelt etter kundesegment september 2025</t>
  </si>
  <si>
    <t>30.9.2025</t>
  </si>
  <si>
    <t>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</si>
</sst>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4" borderId="0" applyNumberFormat="0" applyBorder="0" applyAlignment="0" applyProtection="0"/>
  </cellStyleXfs>
  <cellXfs count="38">
    <xf numFmtId="0" fontId="0" fillId="0" borderId="0" xfId="0"/>
    <xf numFmtId="3" fontId="0" fillId="0" borderId="0" xfId="0" applyNumberFormat="1"/>
    <xf numFmtId="0" fontId="1" fillId="0" borderId="0" xfId="0" applyFont="1"/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1" fontId="1" fillId="0" borderId="0" xfId="0" applyNumberFormat="1" applyFont="1"/>
    <xf numFmtId="0" fontId="4" fillId="0" borderId="0" xfId="0" applyFont="1"/>
    <xf numFmtId="3" fontId="4" fillId="0" borderId="0" xfId="0" applyNumberFormat="1" applyFont="1"/>
    <xf numFmtId="14" fontId="1" fillId="0" borderId="0" xfId="0" applyNumberFormat="1" applyFont="1"/>
    <xf numFmtId="3" fontId="4" fillId="0" borderId="1" xfId="0" applyNumberFormat="1" applyFont="1" applyBorder="1"/>
    <xf numFmtId="14" fontId="1" fillId="3" borderId="1" xfId="0" applyNumberFormat="1" applyFont="1" applyFill="1" applyBorder="1"/>
    <xf numFmtId="3" fontId="4" fillId="3" borderId="1" xfId="0" applyNumberFormat="1" applyFont="1" applyFill="1" applyBorder="1"/>
    <xf numFmtId="3" fontId="0" fillId="3" borderId="1" xfId="0" applyNumberForma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/>
    <xf numFmtId="0" fontId="4" fillId="0" borderId="1" xfId="0" applyFont="1" applyBorder="1"/>
    <xf numFmtId="1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5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49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/>
    <xf numFmtId="16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49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/>
    <xf numFmtId="164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165" fontId="0" fillId="3" borderId="1" xfId="0" applyNumberFormat="1" applyFill="1" applyBorder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3" fontId="6" fillId="3" borderId="1" xfId="1" applyNumberFormat="1" applyFont="1" applyFill="1" applyBorder="1"/>
  </cellXfs>
  <cellStyles count="2">
    <cellStyle name="G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60960</xdr:rowOff>
    </xdr:from>
    <xdr:to>
      <xdr:col>4</xdr:col>
      <xdr:colOff>592455</xdr:colOff>
      <xdr:row>4</xdr:row>
      <xdr:rowOff>40005</xdr:rowOff>
    </xdr:to>
    <xdr:pic>
      <xdr:nvPicPr>
        <xdr:cNvPr id="1715" name="Bilde 2" descr="O:\Arkiv\5 Kommunikasjon\Logo VFF\NY LOGO(Netlife)\Logo VFF farge_stor.jpg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0960"/>
          <a:ext cx="5932170" cy="64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142875</xdr:rowOff>
    </xdr:from>
    <xdr:to>
      <xdr:col>18</xdr:col>
      <xdr:colOff>204470</xdr:colOff>
      <xdr:row>4</xdr:row>
      <xdr:rowOff>133350</xdr:rowOff>
    </xdr:to>
    <xdr:pic>
      <xdr:nvPicPr>
        <xdr:cNvPr id="2762" name="Bilde 2" descr="O:\Arkiv\5 Kommunikasjon\Logo VFF\NY LOGO(Netlife)\Logo VFF farge_stor.jpg">
          <a:extLst>
            <a:ext uri="{FF2B5EF4-FFF2-40B4-BE49-F238E27FC236}">
              <a16:creationId xmlns:a16="http://schemas.microsoft.com/office/drawing/2014/main" id="{00000000-0008-0000-0100-0000C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2875"/>
          <a:ext cx="57626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68580</xdr:rowOff>
    </xdr:from>
    <xdr:to>
      <xdr:col>18</xdr:col>
      <xdr:colOff>428625</xdr:colOff>
      <xdr:row>4</xdr:row>
      <xdr:rowOff>55245</xdr:rowOff>
    </xdr:to>
    <xdr:pic>
      <xdr:nvPicPr>
        <xdr:cNvPr id="3774" name="Bilde 2" descr="O:\Arkiv\5 Kommunikasjon\Logo VFF\NY LOGO(Netlife)\Logo VFF farge_stor.jpg">
          <a:extLst>
            <a:ext uri="{FF2B5EF4-FFF2-40B4-BE49-F238E27FC236}">
              <a16:creationId xmlns:a16="http://schemas.microsoft.com/office/drawing/2014/main" id="{00000000-0008-0000-02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68580"/>
          <a:ext cx="5918835" cy="65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32"/>
  <sheetViews>
    <sheetView tabSelected="1" topLeftCell="A4" zoomScaleNormal="100" workbookViewId="0">
      <selection activeCell="A14" sqref="A14"/>
    </sheetView>
  </sheetViews>
  <sheetFormatPr baseColWidth="10" defaultRowHeight="12.75" x14ac:dyDescent="0.2"/>
  <cols>
    <col min="1" max="1" width="31.28515625" customWidth="1"/>
    <col min="2" max="2" width="13.42578125" customWidth="1"/>
    <col min="3" max="3" width="17.85546875" bestFit="1" customWidth="1"/>
    <col min="4" max="4" width="15.5703125" bestFit="1" customWidth="1"/>
    <col min="5" max="5" width="11" bestFit="1" customWidth="1"/>
    <col min="6" max="6" width="10.85546875" customWidth="1"/>
    <col min="7" max="7" width="0" hidden="1" customWidth="1"/>
  </cols>
  <sheetData>
    <row r="6" spans="1:8" ht="18" x14ac:dyDescent="0.25">
      <c r="A6" s="3" t="s">
        <v>36</v>
      </c>
    </row>
    <row r="7" spans="1:8" x14ac:dyDescent="0.2">
      <c r="A7" s="7" t="s">
        <v>9</v>
      </c>
    </row>
    <row r="9" spans="1:8" x14ac:dyDescent="0.2">
      <c r="A9" s="16"/>
      <c r="B9" s="17" t="s">
        <v>6</v>
      </c>
      <c r="C9" s="17" t="s">
        <v>7</v>
      </c>
      <c r="D9" s="17" t="s">
        <v>11</v>
      </c>
      <c r="E9" s="17" t="s">
        <v>8</v>
      </c>
      <c r="F9" s="17" t="s">
        <v>0</v>
      </c>
    </row>
    <row r="10" spans="1:8" x14ac:dyDescent="0.2">
      <c r="A10" s="16" t="s">
        <v>1</v>
      </c>
      <c r="B10" s="18">
        <v>2076</v>
      </c>
      <c r="C10" s="18">
        <v>174</v>
      </c>
      <c r="D10" s="18">
        <v>-1239</v>
      </c>
      <c r="E10" s="18">
        <v>18</v>
      </c>
      <c r="F10" s="10">
        <v>1030</v>
      </c>
      <c r="G10" s="1"/>
      <c r="H10" s="1"/>
    </row>
    <row r="11" spans="1:8" x14ac:dyDescent="0.2">
      <c r="A11" s="16" t="s">
        <v>2</v>
      </c>
      <c r="B11" s="18">
        <v>1215</v>
      </c>
      <c r="C11" s="18">
        <v>109</v>
      </c>
      <c r="D11" s="18">
        <v>3746</v>
      </c>
      <c r="E11" s="18">
        <v>-82</v>
      </c>
      <c r="F11" s="10">
        <v>4989</v>
      </c>
      <c r="G11" s="1"/>
      <c r="H11" s="1"/>
    </row>
    <row r="12" spans="1:8" x14ac:dyDescent="0.2">
      <c r="A12" s="19" t="s">
        <v>12</v>
      </c>
      <c r="B12" s="18">
        <v>-6012</v>
      </c>
      <c r="C12" s="18">
        <v>-10</v>
      </c>
      <c r="D12" s="18">
        <v>1207</v>
      </c>
      <c r="E12" s="18">
        <v>-13</v>
      </c>
      <c r="F12" s="10">
        <v>-4828</v>
      </c>
      <c r="G12" s="1"/>
      <c r="H12" s="1"/>
    </row>
    <row r="13" spans="1:8" x14ac:dyDescent="0.2">
      <c r="A13" s="16" t="s">
        <v>3</v>
      </c>
      <c r="B13" s="18">
        <v>-2720</v>
      </c>
      <c r="C13" s="18">
        <v>273</v>
      </c>
      <c r="D13" s="18">
        <v>2714</v>
      </c>
      <c r="E13" s="18">
        <v>-77</v>
      </c>
      <c r="F13" s="10">
        <v>1190</v>
      </c>
      <c r="G13" s="1" t="e">
        <f>H</f>
        <v>#NAME?</v>
      </c>
      <c r="H13" s="8"/>
    </row>
    <row r="14" spans="1:8" x14ac:dyDescent="0.2">
      <c r="A14" s="16" t="s">
        <v>4</v>
      </c>
      <c r="B14" s="18">
        <v>2207</v>
      </c>
      <c r="C14" s="18">
        <v>-12</v>
      </c>
      <c r="D14" s="18">
        <v>185</v>
      </c>
      <c r="E14" s="18">
        <v>4</v>
      </c>
      <c r="F14" s="10">
        <v>2384</v>
      </c>
      <c r="G14" s="1"/>
      <c r="H14" s="1"/>
    </row>
    <row r="15" spans="1:8" x14ac:dyDescent="0.2">
      <c r="A15" s="16" t="s">
        <v>5</v>
      </c>
      <c r="B15" s="18">
        <v>-513</v>
      </c>
      <c r="C15" s="18">
        <v>260</v>
      </c>
      <c r="D15" s="18">
        <v>3899</v>
      </c>
      <c r="E15" s="18">
        <v>-72</v>
      </c>
      <c r="F15" s="10">
        <v>3574</v>
      </c>
      <c r="G15" s="1"/>
      <c r="H15" s="1"/>
    </row>
    <row r="16" spans="1:8" x14ac:dyDescent="0.2">
      <c r="B16" s="1"/>
      <c r="C16" s="1"/>
      <c r="D16" s="1"/>
      <c r="E16" s="1"/>
      <c r="F16" s="1"/>
    </row>
    <row r="17" spans="2:6" x14ac:dyDescent="0.2">
      <c r="B17" s="1"/>
      <c r="C17" s="1"/>
      <c r="D17" s="1"/>
      <c r="E17" s="1"/>
      <c r="F17" s="1"/>
    </row>
    <row r="18" spans="2:6" x14ac:dyDescent="0.2">
      <c r="B18" s="1"/>
      <c r="C18" s="1"/>
      <c r="D18" s="1"/>
      <c r="E18" s="1"/>
      <c r="F18" s="1"/>
    </row>
    <row r="19" spans="2:6" x14ac:dyDescent="0.2">
      <c r="B19" s="1"/>
      <c r="C19" s="1"/>
      <c r="D19" s="1"/>
      <c r="E19" s="1"/>
      <c r="F19" s="1"/>
    </row>
    <row r="31" spans="2:6" x14ac:dyDescent="0.2">
      <c r="D31" s="1"/>
    </row>
    <row r="32" spans="2:6" x14ac:dyDescent="0.2">
      <c r="D32" s="1"/>
    </row>
  </sheetData>
  <phoneticPr fontId="2" type="noConversion"/>
  <pageMargins left="0.78740157499999996" right="0.78740157499999996" top="0.984251969" bottom="0.984251969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AK54"/>
  <sheetViews>
    <sheetView topLeftCell="A12" zoomScaleNormal="100" workbookViewId="0">
      <selection activeCell="X46" sqref="X46"/>
    </sheetView>
  </sheetViews>
  <sheetFormatPr baseColWidth="10" defaultRowHeight="12.75" x14ac:dyDescent="0.2"/>
  <cols>
    <col min="1" max="1" width="32.28515625" customWidth="1"/>
    <col min="2" max="4" width="6.5703125" hidden="1" customWidth="1"/>
    <col min="5" max="5" width="7.140625" hidden="1" customWidth="1"/>
    <col min="6" max="6" width="7.28515625" hidden="1" customWidth="1"/>
    <col min="7" max="13" width="10.28515625" hidden="1" customWidth="1"/>
    <col min="14" max="20" width="10.28515625" customWidth="1"/>
    <col min="21" max="23" width="9.85546875" customWidth="1"/>
    <col min="24" max="24" width="14" customWidth="1"/>
    <col min="25" max="26" width="13.42578125" customWidth="1"/>
    <col min="27" max="27" width="13.28515625" customWidth="1"/>
    <col min="28" max="28" width="13.42578125" customWidth="1"/>
    <col min="29" max="29" width="12.7109375" customWidth="1"/>
    <col min="30" max="30" width="13.7109375" customWidth="1"/>
    <col min="31" max="31" width="14.5703125" customWidth="1"/>
    <col min="32" max="32" width="14.42578125" customWidth="1"/>
  </cols>
  <sheetData>
    <row r="4" spans="1:33" x14ac:dyDescent="0.2">
      <c r="AA4" s="1"/>
    </row>
    <row r="6" spans="1:33" ht="18" x14ac:dyDescent="0.25">
      <c r="A6" s="3" t="s">
        <v>26</v>
      </c>
    </row>
    <row r="7" spans="1:33" x14ac:dyDescent="0.2">
      <c r="A7" t="s">
        <v>9</v>
      </c>
    </row>
    <row r="8" spans="1:33" s="2" customFormat="1" x14ac:dyDescent="0.2"/>
    <row r="9" spans="1:33" x14ac:dyDescent="0.2">
      <c r="A9" s="2" t="s">
        <v>0</v>
      </c>
      <c r="B9" s="2">
        <v>2003</v>
      </c>
      <c r="C9" s="2">
        <v>2004</v>
      </c>
      <c r="D9" s="2">
        <v>2005</v>
      </c>
      <c r="E9" s="2">
        <v>2006</v>
      </c>
      <c r="F9" s="2">
        <v>2007</v>
      </c>
      <c r="G9" s="20">
        <v>2008</v>
      </c>
      <c r="H9" s="20">
        <v>2009</v>
      </c>
      <c r="I9" s="20">
        <v>2010</v>
      </c>
      <c r="J9" s="21">
        <v>2011</v>
      </c>
      <c r="K9" s="20">
        <v>2012</v>
      </c>
      <c r="L9" s="21" t="s">
        <v>13</v>
      </c>
      <c r="M9" s="21" t="s">
        <v>14</v>
      </c>
      <c r="N9" s="21" t="s">
        <v>15</v>
      </c>
      <c r="O9" s="21" t="s">
        <v>16</v>
      </c>
      <c r="P9" s="21" t="s">
        <v>17</v>
      </c>
      <c r="Q9" s="21" t="s">
        <v>18</v>
      </c>
      <c r="R9" s="21" t="s">
        <v>19</v>
      </c>
      <c r="S9" s="21" t="s">
        <v>20</v>
      </c>
      <c r="T9" s="21" t="s">
        <v>21</v>
      </c>
      <c r="U9" s="21" t="s">
        <v>22</v>
      </c>
      <c r="V9" s="21" t="s">
        <v>23</v>
      </c>
      <c r="W9" s="21" t="s">
        <v>24</v>
      </c>
      <c r="X9" s="31" t="s">
        <v>37</v>
      </c>
      <c r="Y9" s="31" t="s">
        <v>38</v>
      </c>
      <c r="Z9" s="11">
        <v>45869</v>
      </c>
      <c r="AA9" s="31" t="s">
        <v>37</v>
      </c>
      <c r="AB9" s="31" t="s">
        <v>29</v>
      </c>
      <c r="AC9" s="11">
        <v>45777</v>
      </c>
      <c r="AD9" s="31" t="s">
        <v>28</v>
      </c>
      <c r="AE9" s="31" t="s">
        <v>27</v>
      </c>
      <c r="AF9" s="11">
        <v>45688</v>
      </c>
    </row>
    <row r="10" spans="1:33" x14ac:dyDescent="0.2">
      <c r="A10" t="s">
        <v>1</v>
      </c>
      <c r="B10" s="1">
        <v>4243</v>
      </c>
      <c r="C10" s="1">
        <v>-396</v>
      </c>
      <c r="D10" s="1">
        <v>29554</v>
      </c>
      <c r="E10" s="1">
        <v>-12062</v>
      </c>
      <c r="F10" s="1">
        <v>-4072.6419999999998</v>
      </c>
      <c r="G10" s="10">
        <v>-13822</v>
      </c>
      <c r="H10" s="10">
        <v>10770</v>
      </c>
      <c r="I10" s="10">
        <v>2843</v>
      </c>
      <c r="J10" s="10">
        <v>6431</v>
      </c>
      <c r="K10" s="10">
        <v>6281</v>
      </c>
      <c r="L10" s="10">
        <v>3259</v>
      </c>
      <c r="M10" s="10">
        <v>4388</v>
      </c>
      <c r="N10" s="10">
        <v>12208</v>
      </c>
      <c r="O10" s="10">
        <v>4823</v>
      </c>
      <c r="P10" s="10">
        <v>20285</v>
      </c>
      <c r="Q10" s="10">
        <v>-4136</v>
      </c>
      <c r="R10" s="10">
        <v>10041</v>
      </c>
      <c r="S10" s="10">
        <v>17153</v>
      </c>
      <c r="T10" s="10">
        <v>43877</v>
      </c>
      <c r="U10" s="10">
        <v>-1714</v>
      </c>
      <c r="V10" s="10">
        <v>18560</v>
      </c>
      <c r="W10" s="10">
        <f t="shared" ref="W10:W14" si="0">W18+W26+W34+W42</f>
        <v>49359</v>
      </c>
      <c r="X10" s="12">
        <v>6273</v>
      </c>
      <c r="Y10" s="12">
        <v>6648</v>
      </c>
      <c r="Z10" s="12">
        <f t="shared" ref="Z10:Z14" si="1">SUM(Z18,Z26,Z34,Z42)</f>
        <v>-64</v>
      </c>
      <c r="AA10" s="12">
        <v>-10605</v>
      </c>
      <c r="AB10" s="12">
        <v>-6590</v>
      </c>
      <c r="AC10" s="12">
        <v>-10205</v>
      </c>
      <c r="AD10" s="12">
        <v>-7088</v>
      </c>
      <c r="AE10" s="12">
        <v>6168</v>
      </c>
      <c r="AF10" s="12">
        <v>6646</v>
      </c>
    </row>
    <row r="11" spans="1:33" x14ac:dyDescent="0.2">
      <c r="A11" t="s">
        <v>2</v>
      </c>
      <c r="B11" s="1">
        <v>14362</v>
      </c>
      <c r="C11" s="1">
        <v>19131</v>
      </c>
      <c r="D11" s="1">
        <v>18266</v>
      </c>
      <c r="E11" s="1">
        <v>38182</v>
      </c>
      <c r="F11" s="1">
        <v>48979.502999999997</v>
      </c>
      <c r="G11" s="18">
        <v>-12911</v>
      </c>
      <c r="H11" s="18">
        <v>30137</v>
      </c>
      <c r="I11" s="18">
        <v>34447</v>
      </c>
      <c r="J11" s="18">
        <v>17327</v>
      </c>
      <c r="K11" s="18">
        <v>29021</v>
      </c>
      <c r="L11" s="18">
        <v>11798</v>
      </c>
      <c r="M11" s="18">
        <v>95469</v>
      </c>
      <c r="N11" s="18">
        <v>14181</v>
      </c>
      <c r="O11" s="18">
        <v>25726</v>
      </c>
      <c r="P11" s="18">
        <v>19574</v>
      </c>
      <c r="Q11" s="18">
        <v>17493</v>
      </c>
      <c r="R11" s="10">
        <v>24374</v>
      </c>
      <c r="S11" s="10">
        <v>8276</v>
      </c>
      <c r="T11" s="10">
        <v>65087</v>
      </c>
      <c r="U11" s="10">
        <v>-12200</v>
      </c>
      <c r="V11" s="10">
        <v>18864</v>
      </c>
      <c r="W11" s="10">
        <f t="shared" si="0"/>
        <v>46149</v>
      </c>
      <c r="X11" s="12">
        <v>53131</v>
      </c>
      <c r="Y11" s="12">
        <v>46884</v>
      </c>
      <c r="Z11" s="12">
        <f t="shared" si="1"/>
        <v>41972</v>
      </c>
      <c r="AA11" s="12">
        <v>24625</v>
      </c>
      <c r="AB11" s="12">
        <v>21759</v>
      </c>
      <c r="AC11" s="12">
        <v>18496</v>
      </c>
      <c r="AD11" s="12">
        <v>29559</v>
      </c>
      <c r="AE11" s="12">
        <v>32689</v>
      </c>
      <c r="AF11" s="13">
        <v>27357</v>
      </c>
    </row>
    <row r="12" spans="1:33" x14ac:dyDescent="0.2">
      <c r="A12" t="s">
        <v>12</v>
      </c>
      <c r="B12" s="1"/>
      <c r="C12" s="1"/>
      <c r="D12" s="1"/>
      <c r="E12" s="1"/>
      <c r="F12" s="1"/>
      <c r="G12" s="18"/>
      <c r="H12" s="18"/>
      <c r="I12" s="18"/>
      <c r="J12" s="18"/>
      <c r="K12" s="18"/>
      <c r="L12" s="18">
        <v>7632</v>
      </c>
      <c r="M12" s="18">
        <v>8455</v>
      </c>
      <c r="N12" s="18">
        <v>9342</v>
      </c>
      <c r="O12" s="18">
        <v>11828</v>
      </c>
      <c r="P12" s="18">
        <v>25890</v>
      </c>
      <c r="Q12" s="18">
        <v>15035</v>
      </c>
      <c r="R12" s="10">
        <v>4970</v>
      </c>
      <c r="S12" s="10">
        <v>22065</v>
      </c>
      <c r="T12" s="10">
        <v>24781</v>
      </c>
      <c r="U12" s="10">
        <v>18001</v>
      </c>
      <c r="V12" s="10">
        <v>25839</v>
      </c>
      <c r="W12" s="10">
        <f t="shared" si="0"/>
        <v>37996</v>
      </c>
      <c r="X12" s="12">
        <v>73136</v>
      </c>
      <c r="Y12" s="12">
        <v>72118</v>
      </c>
      <c r="Z12" s="12">
        <f t="shared" si="1"/>
        <v>66478</v>
      </c>
      <c r="AA12" s="12">
        <v>62632</v>
      </c>
      <c r="AB12" s="12">
        <v>54348</v>
      </c>
      <c r="AC12" s="12">
        <v>43436</v>
      </c>
      <c r="AD12" s="12">
        <v>32501</v>
      </c>
      <c r="AE12" s="12">
        <v>9677</v>
      </c>
      <c r="AF12" s="13">
        <v>5721</v>
      </c>
    </row>
    <row r="13" spans="1:33" x14ac:dyDescent="0.2">
      <c r="A13" t="s">
        <v>3</v>
      </c>
      <c r="B13" s="1">
        <v>18605</v>
      </c>
      <c r="C13" s="1">
        <v>18735</v>
      </c>
      <c r="D13" s="1">
        <v>47820</v>
      </c>
      <c r="E13" s="1">
        <v>26120</v>
      </c>
      <c r="F13" s="1">
        <v>44906.860999999997</v>
      </c>
      <c r="G13" s="18">
        <f>SUM(G10:G11)</f>
        <v>-26733</v>
      </c>
      <c r="H13" s="18">
        <v>40907</v>
      </c>
      <c r="I13" s="18">
        <f>SUM(I10:I11)</f>
        <v>37290</v>
      </c>
      <c r="J13" s="18">
        <v>23758</v>
      </c>
      <c r="K13" s="18">
        <v>35302</v>
      </c>
      <c r="L13" s="18">
        <v>22692</v>
      </c>
      <c r="M13" s="18">
        <v>108312</v>
      </c>
      <c r="N13" s="18">
        <v>35732</v>
      </c>
      <c r="O13" s="18">
        <v>42376</v>
      </c>
      <c r="P13" s="18">
        <v>65749</v>
      </c>
      <c r="Q13" s="18">
        <v>28393</v>
      </c>
      <c r="R13" s="10">
        <v>39386</v>
      </c>
      <c r="S13" s="10">
        <v>47495</v>
      </c>
      <c r="T13" s="10">
        <v>133744</v>
      </c>
      <c r="U13" s="10">
        <v>4086</v>
      </c>
      <c r="V13" s="10">
        <v>63273</v>
      </c>
      <c r="W13" s="10">
        <f t="shared" si="0"/>
        <v>133505</v>
      </c>
      <c r="X13" s="12">
        <v>132540</v>
      </c>
      <c r="Y13" s="12">
        <v>125649</v>
      </c>
      <c r="Z13" s="12">
        <f t="shared" si="1"/>
        <v>108388</v>
      </c>
      <c r="AA13" s="12">
        <v>76651</v>
      </c>
      <c r="AB13" s="12">
        <v>69517</v>
      </c>
      <c r="AC13" s="12">
        <v>51727</v>
      </c>
      <c r="AD13" s="12">
        <v>54971</v>
      </c>
      <c r="AE13" s="12">
        <v>48534</v>
      </c>
      <c r="AF13" s="13">
        <v>39724</v>
      </c>
    </row>
    <row r="14" spans="1:33" x14ac:dyDescent="0.2">
      <c r="A14" t="s">
        <v>4</v>
      </c>
      <c r="B14" s="1">
        <v>283</v>
      </c>
      <c r="C14" s="1">
        <v>2282</v>
      </c>
      <c r="D14" s="1">
        <v>6276</v>
      </c>
      <c r="E14" s="1">
        <v>6314</v>
      </c>
      <c r="F14" s="1">
        <v>12778.244000000001</v>
      </c>
      <c r="G14" s="18">
        <v>2951</v>
      </c>
      <c r="H14" s="18">
        <v>16899</v>
      </c>
      <c r="I14" s="18">
        <v>3679</v>
      </c>
      <c r="J14" s="18">
        <v>1760</v>
      </c>
      <c r="K14" s="18">
        <v>6269</v>
      </c>
      <c r="L14" s="18">
        <v>3745</v>
      </c>
      <c r="M14" s="18">
        <v>-7150</v>
      </c>
      <c r="N14" s="18">
        <v>-24068</v>
      </c>
      <c r="O14" s="18">
        <v>-3221</v>
      </c>
      <c r="P14" s="18">
        <v>-6013</v>
      </c>
      <c r="Q14" s="18">
        <v>3365</v>
      </c>
      <c r="R14" s="10">
        <v>7798</v>
      </c>
      <c r="S14" s="10">
        <v>6554.6</v>
      </c>
      <c r="T14" s="10">
        <v>5925</v>
      </c>
      <c r="U14" s="10">
        <v>-438</v>
      </c>
      <c r="V14" s="10">
        <v>4653</v>
      </c>
      <c r="W14" s="10">
        <f t="shared" si="0"/>
        <v>3980</v>
      </c>
      <c r="X14" s="12">
        <v>14613</v>
      </c>
      <c r="Y14" s="12">
        <v>12203</v>
      </c>
      <c r="Z14" s="12">
        <f t="shared" si="1"/>
        <v>10718</v>
      </c>
      <c r="AA14" s="12">
        <v>4081</v>
      </c>
      <c r="AB14" s="12">
        <v>5245</v>
      </c>
      <c r="AC14" s="12">
        <v>3432</v>
      </c>
      <c r="AD14" s="12">
        <v>873</v>
      </c>
      <c r="AE14" s="12">
        <v>2843</v>
      </c>
      <c r="AF14" s="13">
        <v>2216</v>
      </c>
    </row>
    <row r="15" spans="1:33" x14ac:dyDescent="0.2">
      <c r="A15" t="s">
        <v>5</v>
      </c>
      <c r="B15" s="1">
        <v>18889</v>
      </c>
      <c r="C15" s="1">
        <v>21018</v>
      </c>
      <c r="D15" s="1">
        <v>54096</v>
      </c>
      <c r="E15" s="1">
        <v>32434</v>
      </c>
      <c r="F15" s="1">
        <v>57685.105000000003</v>
      </c>
      <c r="G15" s="18">
        <v>-23783</v>
      </c>
      <c r="H15" s="18">
        <v>57806</v>
      </c>
      <c r="I15" s="18">
        <v>40969</v>
      </c>
      <c r="J15" s="18">
        <v>25518</v>
      </c>
      <c r="K15" s="18">
        <v>41570</v>
      </c>
      <c r="L15" s="18">
        <v>26437</v>
      </c>
      <c r="M15" s="18">
        <v>101162</v>
      </c>
      <c r="N15" s="18">
        <v>11663</v>
      </c>
      <c r="O15" s="18">
        <v>39155</v>
      </c>
      <c r="P15" s="18">
        <v>59736</v>
      </c>
      <c r="Q15" s="18">
        <v>31758</v>
      </c>
      <c r="R15" s="10">
        <v>47183</v>
      </c>
      <c r="S15" s="10">
        <v>54049</v>
      </c>
      <c r="T15" s="10">
        <v>139669</v>
      </c>
      <c r="U15" s="10">
        <v>3648</v>
      </c>
      <c r="V15" s="10">
        <v>67926</v>
      </c>
      <c r="W15" s="10">
        <f>W23+W31+W39+W47</f>
        <v>137483</v>
      </c>
      <c r="X15" s="12">
        <v>147152</v>
      </c>
      <c r="Y15" s="12">
        <v>137852</v>
      </c>
      <c r="Z15" s="12">
        <f>SUM(Z23,Z31,Z39,Z47)</f>
        <v>119108</v>
      </c>
      <c r="AA15" s="12">
        <v>80742</v>
      </c>
      <c r="AB15" s="12">
        <v>74762</v>
      </c>
      <c r="AC15" s="12">
        <v>55159</v>
      </c>
      <c r="AD15" s="12">
        <v>55844</v>
      </c>
      <c r="AE15" s="12">
        <v>51377</v>
      </c>
      <c r="AF15" s="13">
        <v>41940</v>
      </c>
      <c r="AG15" s="1"/>
    </row>
    <row r="16" spans="1:33" x14ac:dyDescent="0.2">
      <c r="B16" s="1"/>
      <c r="C16" s="1"/>
      <c r="D16" s="1"/>
      <c r="E16" s="1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8"/>
      <c r="U16" s="18"/>
      <c r="V16" s="18"/>
      <c r="W16" s="18"/>
      <c r="X16" s="13"/>
      <c r="Y16" s="13"/>
      <c r="Z16" s="13"/>
      <c r="AA16" s="13"/>
      <c r="AB16" s="13"/>
      <c r="AC16" s="13"/>
      <c r="AD16" s="13"/>
      <c r="AE16" s="13"/>
      <c r="AF16" s="14"/>
    </row>
    <row r="17" spans="1:37" x14ac:dyDescent="0.2">
      <c r="A17" s="2" t="s">
        <v>6</v>
      </c>
      <c r="B17" s="2">
        <v>2003</v>
      </c>
      <c r="C17" s="2">
        <v>2004</v>
      </c>
      <c r="D17" s="2">
        <v>2005</v>
      </c>
      <c r="E17" s="2">
        <v>2006</v>
      </c>
      <c r="F17" s="2">
        <v>2007</v>
      </c>
      <c r="G17" s="20">
        <v>2008</v>
      </c>
      <c r="H17" s="20">
        <v>2009</v>
      </c>
      <c r="I17" s="20">
        <v>2010</v>
      </c>
      <c r="J17" s="21">
        <v>2011</v>
      </c>
      <c r="K17" s="17">
        <v>2012</v>
      </c>
      <c r="L17" s="21" t="s">
        <v>13</v>
      </c>
      <c r="M17" s="21" t="s">
        <v>14</v>
      </c>
      <c r="N17" s="21" t="s">
        <v>15</v>
      </c>
      <c r="O17" s="21" t="s">
        <v>16</v>
      </c>
      <c r="P17" s="21" t="s">
        <v>17</v>
      </c>
      <c r="Q17" s="21" t="s">
        <v>18</v>
      </c>
      <c r="R17" s="21" t="s">
        <v>19</v>
      </c>
      <c r="S17" s="21" t="s">
        <v>20</v>
      </c>
      <c r="T17" s="21" t="s">
        <v>21</v>
      </c>
      <c r="U17" s="21" t="s">
        <v>22</v>
      </c>
      <c r="V17" s="21" t="s">
        <v>23</v>
      </c>
      <c r="W17" s="21" t="s">
        <v>24</v>
      </c>
      <c r="X17" s="31" t="s">
        <v>37</v>
      </c>
      <c r="Y17" s="31" t="s">
        <v>35</v>
      </c>
      <c r="Z17" s="11">
        <v>45869</v>
      </c>
      <c r="AA17" s="31" t="s">
        <v>30</v>
      </c>
      <c r="AB17" s="31" t="s">
        <v>29</v>
      </c>
      <c r="AC17" s="11">
        <v>45777</v>
      </c>
      <c r="AD17" s="31" t="s">
        <v>28</v>
      </c>
      <c r="AE17" s="31" t="s">
        <v>27</v>
      </c>
      <c r="AF17" s="11">
        <v>45688</v>
      </c>
    </row>
    <row r="18" spans="1:37" x14ac:dyDescent="0.2">
      <c r="A18" t="s">
        <v>1</v>
      </c>
      <c r="B18" s="1">
        <v>2005</v>
      </c>
      <c r="C18" s="1">
        <v>-3210</v>
      </c>
      <c r="D18" s="1">
        <v>-3456</v>
      </c>
      <c r="E18" s="1">
        <v>1877</v>
      </c>
      <c r="F18" s="1">
        <v>-6353.1729999999998</v>
      </c>
      <c r="G18" s="18">
        <v>-1294</v>
      </c>
      <c r="H18" s="18">
        <v>8916</v>
      </c>
      <c r="I18" s="18">
        <v>-1740</v>
      </c>
      <c r="J18" s="18">
        <v>2512</v>
      </c>
      <c r="K18" s="18">
        <v>232</v>
      </c>
      <c r="L18" s="18">
        <v>-1402</v>
      </c>
      <c r="M18" s="18">
        <v>-3382</v>
      </c>
      <c r="N18" s="18">
        <v>3048</v>
      </c>
      <c r="O18" s="18">
        <v>2426</v>
      </c>
      <c r="P18" s="18">
        <v>4921</v>
      </c>
      <c r="Q18" s="18">
        <v>-3124</v>
      </c>
      <c r="R18" s="10">
        <v>2100</v>
      </c>
      <c r="S18" s="10">
        <v>16800</v>
      </c>
      <c r="T18" s="10">
        <v>31682</v>
      </c>
      <c r="U18" s="10">
        <v>-1968</v>
      </c>
      <c r="V18" s="10">
        <v>8520</v>
      </c>
      <c r="W18" s="10">
        <v>42790</v>
      </c>
      <c r="X18" s="12">
        <v>745</v>
      </c>
      <c r="Y18" s="12">
        <v>-1349</v>
      </c>
      <c r="Z18" s="12">
        <v>-6194</v>
      </c>
      <c r="AA18" s="12">
        <v>-13890</v>
      </c>
      <c r="AB18" s="12">
        <v>-10885</v>
      </c>
      <c r="AC18" s="12">
        <v>-14240</v>
      </c>
      <c r="AD18" s="12">
        <v>-12548</v>
      </c>
      <c r="AE18" s="12">
        <v>606</v>
      </c>
      <c r="AF18" s="13">
        <v>2083</v>
      </c>
      <c r="AH18" s="1"/>
      <c r="AI18" s="1"/>
      <c r="AJ18" s="1"/>
      <c r="AK18" s="1"/>
    </row>
    <row r="19" spans="1:37" ht="15" x14ac:dyDescent="0.25">
      <c r="A19" t="s">
        <v>31</v>
      </c>
      <c r="B19" s="1">
        <v>2141</v>
      </c>
      <c r="C19" s="1">
        <v>8857</v>
      </c>
      <c r="D19" s="1">
        <v>10020</v>
      </c>
      <c r="E19" s="1">
        <v>16006</v>
      </c>
      <c r="F19" s="1">
        <v>10568.396000000001</v>
      </c>
      <c r="G19" s="18">
        <v>-11042</v>
      </c>
      <c r="H19" s="18">
        <v>17594</v>
      </c>
      <c r="I19" s="18">
        <v>14943</v>
      </c>
      <c r="J19" s="18">
        <v>-6189</v>
      </c>
      <c r="K19" s="18">
        <v>2376</v>
      </c>
      <c r="L19" s="18">
        <v>10830</v>
      </c>
      <c r="M19" s="18">
        <v>-514</v>
      </c>
      <c r="N19" s="18">
        <v>734</v>
      </c>
      <c r="O19" s="18">
        <v>12243</v>
      </c>
      <c r="P19" s="18">
        <v>12056</v>
      </c>
      <c r="Q19" s="18">
        <v>10062</v>
      </c>
      <c r="R19" s="10">
        <v>-7431</v>
      </c>
      <c r="S19" s="10">
        <v>-19137</v>
      </c>
      <c r="T19" s="10">
        <v>30956</v>
      </c>
      <c r="U19" s="10">
        <v>9705</v>
      </c>
      <c r="V19" s="10">
        <v>-1300</v>
      </c>
      <c r="W19" s="10">
        <v>16433</v>
      </c>
      <c r="X19" s="12">
        <v>8635</v>
      </c>
      <c r="Y19" s="12">
        <v>7550</v>
      </c>
      <c r="Z19" s="12">
        <v>9044</v>
      </c>
      <c r="AA19" s="37">
        <v>8211</v>
      </c>
      <c r="AB19" s="12">
        <v>2181</v>
      </c>
      <c r="AC19" s="12">
        <v>2670</v>
      </c>
      <c r="AD19" s="12">
        <v>2409</v>
      </c>
      <c r="AE19" s="12">
        <v>3158</v>
      </c>
      <c r="AF19" s="13">
        <v>3048</v>
      </c>
      <c r="AH19" s="1"/>
    </row>
    <row r="20" spans="1:37" x14ac:dyDescent="0.2">
      <c r="A20" t="s">
        <v>12</v>
      </c>
      <c r="B20" s="1"/>
      <c r="C20" s="1"/>
      <c r="D20" s="1"/>
      <c r="E20" s="1"/>
      <c r="F20" s="1"/>
      <c r="G20" s="18"/>
      <c r="H20" s="18"/>
      <c r="I20" s="18"/>
      <c r="J20" s="18"/>
      <c r="K20" s="18"/>
      <c r="L20" s="18">
        <v>557</v>
      </c>
      <c r="M20" s="18">
        <v>2143</v>
      </c>
      <c r="N20" s="18">
        <v>-4580</v>
      </c>
      <c r="O20" s="18">
        <v>5344</v>
      </c>
      <c r="P20" s="18">
        <v>14955</v>
      </c>
      <c r="Q20" s="18">
        <v>6519</v>
      </c>
      <c r="R20" s="10">
        <v>1710</v>
      </c>
      <c r="S20" s="10">
        <v>16639</v>
      </c>
      <c r="T20" s="10">
        <v>15935</v>
      </c>
      <c r="U20" s="10">
        <v>12824</v>
      </c>
      <c r="V20" s="10">
        <v>13722</v>
      </c>
      <c r="W20" s="10">
        <v>21341</v>
      </c>
      <c r="X20" s="12">
        <v>48552</v>
      </c>
      <c r="Y20" s="12">
        <v>48718</v>
      </c>
      <c r="Z20" s="12">
        <v>41701</v>
      </c>
      <c r="AA20" s="12">
        <v>39703</v>
      </c>
      <c r="AB20" s="12">
        <v>32662</v>
      </c>
      <c r="AC20" s="12">
        <v>24561</v>
      </c>
      <c r="AD20" s="12">
        <v>12642</v>
      </c>
      <c r="AE20" s="12">
        <v>7249</v>
      </c>
      <c r="AF20" s="13">
        <v>3339</v>
      </c>
    </row>
    <row r="21" spans="1:37" ht="15" x14ac:dyDescent="0.25">
      <c r="A21" t="s">
        <v>32</v>
      </c>
      <c r="B21" s="1">
        <v>4146</v>
      </c>
      <c r="C21" s="1">
        <v>5647</v>
      </c>
      <c r="D21" s="1">
        <v>6564</v>
      </c>
      <c r="E21" s="1">
        <v>17883</v>
      </c>
      <c r="F21" s="1">
        <v>4215.223</v>
      </c>
      <c r="G21" s="18">
        <f>SUM(G18:G19)</f>
        <v>-12336</v>
      </c>
      <c r="H21" s="18">
        <v>26511</v>
      </c>
      <c r="I21" s="18">
        <f>SUM(I18:I19)</f>
        <v>13203</v>
      </c>
      <c r="J21" s="18">
        <v>-3678</v>
      </c>
      <c r="K21" s="18">
        <v>2608</v>
      </c>
      <c r="L21" s="18">
        <v>9985</v>
      </c>
      <c r="M21" s="18">
        <v>-1754</v>
      </c>
      <c r="N21" s="18">
        <v>-798</v>
      </c>
      <c r="O21" s="18">
        <v>20013</v>
      </c>
      <c r="P21" s="18">
        <v>31931</v>
      </c>
      <c r="Q21" s="18">
        <v>13458</v>
      </c>
      <c r="R21" s="10">
        <v>-3621</v>
      </c>
      <c r="S21" s="10">
        <v>14303</v>
      </c>
      <c r="T21" s="10">
        <v>78574</v>
      </c>
      <c r="U21" s="10">
        <v>20560</v>
      </c>
      <c r="V21" s="10">
        <v>20941</v>
      </c>
      <c r="W21" s="10">
        <v>80564</v>
      </c>
      <c r="X21" s="12">
        <v>57931</v>
      </c>
      <c r="Y21" s="12">
        <v>54918</v>
      </c>
      <c r="Z21" s="12">
        <v>44552</v>
      </c>
      <c r="AA21" s="37">
        <v>37356</v>
      </c>
      <c r="AB21" s="12">
        <v>23958</v>
      </c>
      <c r="AC21" s="12">
        <v>12991</v>
      </c>
      <c r="AD21" s="12">
        <v>2503</v>
      </c>
      <c r="AE21" s="12">
        <v>11014</v>
      </c>
      <c r="AF21" s="13">
        <v>8470</v>
      </c>
      <c r="AG21" s="1"/>
      <c r="AH21" s="1"/>
    </row>
    <row r="22" spans="1:37" ht="15" x14ac:dyDescent="0.25">
      <c r="A22" t="s">
        <v>4</v>
      </c>
      <c r="B22" s="1">
        <v>504</v>
      </c>
      <c r="C22" s="1">
        <v>2428</v>
      </c>
      <c r="D22" s="1">
        <v>6107</v>
      </c>
      <c r="E22" s="1">
        <v>6350</v>
      </c>
      <c r="F22" s="1">
        <v>10183.475</v>
      </c>
      <c r="G22" s="18">
        <v>4034</v>
      </c>
      <c r="H22" s="18">
        <v>16806</v>
      </c>
      <c r="I22" s="18">
        <v>2636</v>
      </c>
      <c r="J22" s="18">
        <v>950</v>
      </c>
      <c r="K22" s="18">
        <v>4610</v>
      </c>
      <c r="L22" s="18">
        <v>-1314</v>
      </c>
      <c r="M22" s="18">
        <v>-12910</v>
      </c>
      <c r="N22" s="18">
        <v>-22907</v>
      </c>
      <c r="O22" s="18">
        <v>-6573</v>
      </c>
      <c r="P22" s="18">
        <v>-15490</v>
      </c>
      <c r="Q22" s="18">
        <v>-4423</v>
      </c>
      <c r="R22" s="10">
        <v>3350</v>
      </c>
      <c r="S22" s="10">
        <v>-93</v>
      </c>
      <c r="T22" s="10">
        <v>2051</v>
      </c>
      <c r="U22" s="10">
        <v>-78</v>
      </c>
      <c r="V22" s="10">
        <v>2535</v>
      </c>
      <c r="W22" s="10">
        <v>6565</v>
      </c>
      <c r="X22" s="12">
        <v>11447</v>
      </c>
      <c r="Y22" s="12">
        <v>9214</v>
      </c>
      <c r="Z22" s="12">
        <v>7813</v>
      </c>
      <c r="AA22" s="37">
        <v>11379</v>
      </c>
      <c r="AB22" s="12">
        <v>3321</v>
      </c>
      <c r="AC22" s="12">
        <v>3030</v>
      </c>
      <c r="AD22" s="12">
        <v>-171</v>
      </c>
      <c r="AE22" s="12">
        <v>1715</v>
      </c>
      <c r="AF22" s="13">
        <v>1030</v>
      </c>
    </row>
    <row r="23" spans="1:37" ht="15" x14ac:dyDescent="0.25">
      <c r="A23" t="s">
        <v>33</v>
      </c>
      <c r="B23" s="1">
        <v>4650</v>
      </c>
      <c r="C23" s="1">
        <v>8075</v>
      </c>
      <c r="D23" s="1">
        <v>12671</v>
      </c>
      <c r="E23" s="1">
        <v>24233</v>
      </c>
      <c r="F23" s="1">
        <v>14398.698</v>
      </c>
      <c r="G23" s="18">
        <v>-8302</v>
      </c>
      <c r="H23" s="18">
        <v>43317</v>
      </c>
      <c r="I23" s="18">
        <v>15829</v>
      </c>
      <c r="J23" s="18">
        <v>-2728</v>
      </c>
      <c r="K23" s="18">
        <v>7217</v>
      </c>
      <c r="L23" s="18">
        <v>8671</v>
      </c>
      <c r="M23" s="18">
        <v>-14664</v>
      </c>
      <c r="N23" s="18">
        <v>-23704</v>
      </c>
      <c r="O23" s="18">
        <v>13440</v>
      </c>
      <c r="P23" s="18">
        <v>16441</v>
      </c>
      <c r="Q23" s="18">
        <v>9035</v>
      </c>
      <c r="R23" s="10">
        <v>-271</v>
      </c>
      <c r="S23" s="10">
        <v>14210</v>
      </c>
      <c r="T23" s="10">
        <v>80624</v>
      </c>
      <c r="U23" s="10">
        <v>20483</v>
      </c>
      <c r="V23" s="10">
        <v>23476</v>
      </c>
      <c r="W23" s="10">
        <v>87128</v>
      </c>
      <c r="X23" s="12">
        <v>69378</v>
      </c>
      <c r="Y23" s="12">
        <v>64133</v>
      </c>
      <c r="Z23" s="12">
        <v>52366</v>
      </c>
      <c r="AA23" s="37">
        <v>38734</v>
      </c>
      <c r="AB23" s="12">
        <v>27279</v>
      </c>
      <c r="AC23" s="12">
        <v>16020</v>
      </c>
      <c r="AD23" s="12">
        <v>2332</v>
      </c>
      <c r="AE23" s="12">
        <v>12729</v>
      </c>
      <c r="AF23" s="13">
        <v>9501</v>
      </c>
      <c r="AG23" s="1"/>
    </row>
    <row r="24" spans="1:37" x14ac:dyDescent="0.2">
      <c r="B24" s="1"/>
      <c r="C24" s="1"/>
      <c r="D24" s="1"/>
      <c r="E24" s="1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32"/>
      <c r="Y24" s="32"/>
      <c r="Z24" s="32"/>
      <c r="AA24" s="32"/>
      <c r="AB24" s="32"/>
      <c r="AC24" s="32"/>
      <c r="AD24" s="32"/>
      <c r="AE24" s="32"/>
      <c r="AF24" s="14"/>
    </row>
    <row r="25" spans="1:37" x14ac:dyDescent="0.2">
      <c r="A25" s="2" t="s">
        <v>7</v>
      </c>
      <c r="B25" s="2">
        <v>2003</v>
      </c>
      <c r="C25" s="2">
        <v>2004</v>
      </c>
      <c r="D25" s="2">
        <v>2005</v>
      </c>
      <c r="E25" s="2">
        <v>2006</v>
      </c>
      <c r="F25" s="2">
        <v>2007</v>
      </c>
      <c r="G25" s="20">
        <v>2008</v>
      </c>
      <c r="H25" s="20">
        <v>2009</v>
      </c>
      <c r="I25" s="20">
        <v>2010</v>
      </c>
      <c r="J25" s="21">
        <v>2011</v>
      </c>
      <c r="K25" s="17">
        <v>2012</v>
      </c>
      <c r="L25" s="21" t="s">
        <v>13</v>
      </c>
      <c r="M25" s="21" t="s">
        <v>14</v>
      </c>
      <c r="N25" s="21" t="s">
        <v>15</v>
      </c>
      <c r="O25" s="21" t="s">
        <v>16</v>
      </c>
      <c r="P25" s="21" t="s">
        <v>17</v>
      </c>
      <c r="Q25" s="21" t="s">
        <v>18</v>
      </c>
      <c r="R25" s="21" t="s">
        <v>19</v>
      </c>
      <c r="S25" s="21" t="s">
        <v>20</v>
      </c>
      <c r="T25" s="21" t="s">
        <v>21</v>
      </c>
      <c r="U25" s="21" t="s">
        <v>22</v>
      </c>
      <c r="V25" s="21" t="s">
        <v>23</v>
      </c>
      <c r="W25" s="21" t="s">
        <v>24</v>
      </c>
      <c r="X25" s="31" t="s">
        <v>37</v>
      </c>
      <c r="Y25" s="31" t="s">
        <v>35</v>
      </c>
      <c r="Z25" s="11">
        <v>45869</v>
      </c>
      <c r="AA25" s="31" t="s">
        <v>30</v>
      </c>
      <c r="AB25" s="31" t="s">
        <v>29</v>
      </c>
      <c r="AC25" s="11">
        <v>45777</v>
      </c>
      <c r="AD25" s="31" t="s">
        <v>28</v>
      </c>
      <c r="AE25" s="31" t="s">
        <v>27</v>
      </c>
      <c r="AF25" s="11">
        <v>45688</v>
      </c>
    </row>
    <row r="26" spans="1:37" x14ac:dyDescent="0.2">
      <c r="A26" t="s">
        <v>1</v>
      </c>
      <c r="B26" s="1">
        <v>1491</v>
      </c>
      <c r="C26" s="1">
        <v>1116</v>
      </c>
      <c r="D26" s="1">
        <v>2693</v>
      </c>
      <c r="E26" s="1">
        <v>2045</v>
      </c>
      <c r="F26" s="1">
        <v>-196.315</v>
      </c>
      <c r="G26" s="18">
        <v>-2562</v>
      </c>
      <c r="H26" s="18">
        <v>1097</v>
      </c>
      <c r="I26" s="18">
        <v>1907</v>
      </c>
      <c r="J26" s="18">
        <v>547</v>
      </c>
      <c r="K26" s="18">
        <v>1161</v>
      </c>
      <c r="L26" s="18">
        <v>3573</v>
      </c>
      <c r="M26" s="18">
        <v>4358</v>
      </c>
      <c r="N26" s="18">
        <v>6125</v>
      </c>
      <c r="O26" s="18">
        <v>-586</v>
      </c>
      <c r="P26" s="18">
        <v>4561</v>
      </c>
      <c r="Q26" s="18">
        <v>503</v>
      </c>
      <c r="R26" s="10">
        <v>1119</v>
      </c>
      <c r="S26" s="10">
        <v>469</v>
      </c>
      <c r="T26" s="10">
        <v>5984</v>
      </c>
      <c r="U26" s="10">
        <v>-1661</v>
      </c>
      <c r="V26" s="10">
        <v>-440</v>
      </c>
      <c r="W26" s="10">
        <v>-323</v>
      </c>
      <c r="X26" s="12">
        <v>-1594</v>
      </c>
      <c r="Y26" s="12">
        <v>-1768</v>
      </c>
      <c r="Z26" s="12">
        <v>-1882</v>
      </c>
      <c r="AA26" s="12">
        <v>-1979</v>
      </c>
      <c r="AB26" s="12">
        <v>-2008</v>
      </c>
      <c r="AC26" s="12">
        <v>-2027</v>
      </c>
      <c r="AD26" s="12">
        <v>-1203</v>
      </c>
      <c r="AE26" s="12">
        <v>150</v>
      </c>
      <c r="AF26" s="13">
        <v>222</v>
      </c>
    </row>
    <row r="27" spans="1:37" x14ac:dyDescent="0.2">
      <c r="A27" t="s">
        <v>2</v>
      </c>
      <c r="B27" s="1">
        <v>757</v>
      </c>
      <c r="C27" s="1">
        <v>281</v>
      </c>
      <c r="D27" s="1">
        <v>306</v>
      </c>
      <c r="E27" s="1">
        <v>714</v>
      </c>
      <c r="F27" s="1">
        <v>-85.572000000000003</v>
      </c>
      <c r="G27" s="18">
        <v>271</v>
      </c>
      <c r="H27" s="18">
        <v>1284</v>
      </c>
      <c r="I27" s="18">
        <v>1916</v>
      </c>
      <c r="J27" s="18">
        <v>769</v>
      </c>
      <c r="K27" s="18">
        <v>563</v>
      </c>
      <c r="L27" s="18">
        <v>5410</v>
      </c>
      <c r="M27" s="18">
        <v>8912</v>
      </c>
      <c r="N27" s="18">
        <v>-3857</v>
      </c>
      <c r="O27" s="18">
        <v>-1105</v>
      </c>
      <c r="P27" s="18">
        <v>1928</v>
      </c>
      <c r="Q27" s="18">
        <v>-1223</v>
      </c>
      <c r="R27" s="10">
        <v>-464</v>
      </c>
      <c r="S27" s="10">
        <v>-1180</v>
      </c>
      <c r="T27" s="10">
        <v>6</v>
      </c>
      <c r="U27" s="10">
        <v>-1679</v>
      </c>
      <c r="V27" s="10">
        <v>-2748</v>
      </c>
      <c r="W27" s="10">
        <v>-3108</v>
      </c>
      <c r="X27" s="12">
        <v>-80</v>
      </c>
      <c r="Y27" s="12">
        <v>-189</v>
      </c>
      <c r="Z27" s="12">
        <v>-169</v>
      </c>
      <c r="AA27" s="12">
        <v>-206</v>
      </c>
      <c r="AB27" s="12">
        <v>-115</v>
      </c>
      <c r="AC27" s="12">
        <v>-117</v>
      </c>
      <c r="AD27" s="12">
        <v>-11</v>
      </c>
      <c r="AE27" s="12">
        <v>145</v>
      </c>
      <c r="AF27" s="13">
        <v>-93</v>
      </c>
    </row>
    <row r="28" spans="1:37" x14ac:dyDescent="0.2">
      <c r="A28" t="s">
        <v>12</v>
      </c>
      <c r="B28" s="1"/>
      <c r="C28" s="1"/>
      <c r="D28" s="1"/>
      <c r="E28" s="1"/>
      <c r="F28" s="1"/>
      <c r="G28" s="18"/>
      <c r="H28" s="18"/>
      <c r="I28" s="18"/>
      <c r="J28" s="18"/>
      <c r="K28" s="18"/>
      <c r="L28" s="18">
        <v>-19</v>
      </c>
      <c r="M28" s="18">
        <v>9</v>
      </c>
      <c r="N28" s="18">
        <v>1983</v>
      </c>
      <c r="O28" s="18">
        <v>389</v>
      </c>
      <c r="P28" s="18">
        <v>100</v>
      </c>
      <c r="Q28" s="18">
        <v>-68</v>
      </c>
      <c r="R28" s="10">
        <v>122</v>
      </c>
      <c r="S28" s="10">
        <v>-28</v>
      </c>
      <c r="T28" s="10">
        <v>283</v>
      </c>
      <c r="U28" s="10">
        <v>24</v>
      </c>
      <c r="V28" s="10">
        <v>183</v>
      </c>
      <c r="W28" s="10">
        <v>-412</v>
      </c>
      <c r="X28" s="12">
        <v>574</v>
      </c>
      <c r="Y28" s="12">
        <v>584</v>
      </c>
      <c r="Z28" s="12">
        <v>583</v>
      </c>
      <c r="AA28" s="12">
        <v>579</v>
      </c>
      <c r="AB28" s="12">
        <v>609</v>
      </c>
      <c r="AC28" s="12">
        <v>597</v>
      </c>
      <c r="AD28" s="12">
        <v>-167</v>
      </c>
      <c r="AE28" s="12">
        <v>-174</v>
      </c>
      <c r="AF28" s="13">
        <v>-33</v>
      </c>
    </row>
    <row r="29" spans="1:37" x14ac:dyDescent="0.2">
      <c r="A29" t="s">
        <v>3</v>
      </c>
      <c r="B29" s="1">
        <v>2248</v>
      </c>
      <c r="C29" s="1">
        <v>1397</v>
      </c>
      <c r="D29" s="1">
        <v>2999</v>
      </c>
      <c r="E29" s="1">
        <v>2759</v>
      </c>
      <c r="F29" s="1">
        <v>-281.887</v>
      </c>
      <c r="G29" s="18">
        <f>SUM(G26:G27)</f>
        <v>-2291</v>
      </c>
      <c r="H29" s="18">
        <v>2381</v>
      </c>
      <c r="I29" s="18">
        <f>SUM(I26:I27)</f>
        <v>3823</v>
      </c>
      <c r="J29" s="18">
        <v>1316</v>
      </c>
      <c r="K29" s="18">
        <v>1724</v>
      </c>
      <c r="L29" s="18">
        <v>8965</v>
      </c>
      <c r="M29" s="18">
        <v>13279</v>
      </c>
      <c r="N29" s="18">
        <v>4251</v>
      </c>
      <c r="O29" s="18">
        <v>-1301</v>
      </c>
      <c r="P29" s="18">
        <v>6589</v>
      </c>
      <c r="Q29" s="18">
        <v>-788</v>
      </c>
      <c r="R29" s="10">
        <v>778</v>
      </c>
      <c r="S29" s="10">
        <v>-739</v>
      </c>
      <c r="T29" s="10">
        <v>6274</v>
      </c>
      <c r="U29" s="10">
        <v>-3317</v>
      </c>
      <c r="V29" s="10">
        <v>-3005</v>
      </c>
      <c r="W29" s="10">
        <v>-3842</v>
      </c>
      <c r="X29" s="12">
        <v>-1100</v>
      </c>
      <c r="Y29" s="12">
        <v>-1373</v>
      </c>
      <c r="Z29" s="12">
        <v>-1468</v>
      </c>
      <c r="AA29" s="12">
        <v>-1606</v>
      </c>
      <c r="AB29" s="12">
        <v>-1514</v>
      </c>
      <c r="AC29" s="12">
        <v>-1548</v>
      </c>
      <c r="AD29" s="12">
        <v>-1381</v>
      </c>
      <c r="AE29" s="12">
        <v>121</v>
      </c>
      <c r="AF29" s="13">
        <v>96</v>
      </c>
    </row>
    <row r="30" spans="1:37" x14ac:dyDescent="0.2">
      <c r="A30" t="s">
        <v>4</v>
      </c>
      <c r="B30" s="1">
        <v>28</v>
      </c>
      <c r="C30" s="1">
        <v>24</v>
      </c>
      <c r="D30" s="1">
        <v>44</v>
      </c>
      <c r="E30" s="1">
        <v>68</v>
      </c>
      <c r="F30" s="1">
        <v>121.14</v>
      </c>
      <c r="G30" s="18">
        <v>-163</v>
      </c>
      <c r="H30" s="18">
        <v>137</v>
      </c>
      <c r="I30" s="18">
        <v>37</v>
      </c>
      <c r="J30" s="18">
        <v>-17</v>
      </c>
      <c r="K30" s="18">
        <v>-6</v>
      </c>
      <c r="L30" s="18">
        <v>64</v>
      </c>
      <c r="M30" s="18">
        <v>111</v>
      </c>
      <c r="N30" s="18">
        <v>281</v>
      </c>
      <c r="O30" s="18">
        <v>325</v>
      </c>
      <c r="P30" s="18">
        <v>331</v>
      </c>
      <c r="Q30" s="18">
        <v>259</v>
      </c>
      <c r="R30" s="10">
        <v>72</v>
      </c>
      <c r="S30" s="10">
        <v>396</v>
      </c>
      <c r="T30" s="10">
        <v>109</v>
      </c>
      <c r="U30" s="10">
        <v>-466</v>
      </c>
      <c r="V30" s="10">
        <v>-93</v>
      </c>
      <c r="W30" s="10">
        <v>-78</v>
      </c>
      <c r="X30" s="12">
        <v>-43</v>
      </c>
      <c r="Y30" s="12">
        <v>-31</v>
      </c>
      <c r="Z30" s="12">
        <v>-32</v>
      </c>
      <c r="AA30" s="12">
        <v>-34</v>
      </c>
      <c r="AB30" s="12">
        <v>-34</v>
      </c>
      <c r="AC30" s="12">
        <v>-36</v>
      </c>
      <c r="AD30" s="12">
        <v>-25</v>
      </c>
      <c r="AE30" s="12">
        <v>-17</v>
      </c>
      <c r="AF30" s="13">
        <v>-3</v>
      </c>
    </row>
    <row r="31" spans="1:37" x14ac:dyDescent="0.2">
      <c r="A31" t="s">
        <v>5</v>
      </c>
      <c r="B31" s="1">
        <v>2275</v>
      </c>
      <c r="C31" s="1">
        <v>1421</v>
      </c>
      <c r="D31" s="1">
        <v>3042</v>
      </c>
      <c r="E31" s="1">
        <v>2827</v>
      </c>
      <c r="F31" s="1">
        <v>-160.74700000000001</v>
      </c>
      <c r="G31" s="18">
        <v>-2454</v>
      </c>
      <c r="H31" s="18">
        <v>2518</v>
      </c>
      <c r="I31" s="18">
        <v>3860</v>
      </c>
      <c r="J31" s="18">
        <v>1299</v>
      </c>
      <c r="K31" s="18">
        <v>1718</v>
      </c>
      <c r="L31" s="18">
        <v>9029</v>
      </c>
      <c r="M31" s="18">
        <v>13390</v>
      </c>
      <c r="N31" s="18">
        <v>4532</v>
      </c>
      <c r="O31" s="18">
        <v>-976</v>
      </c>
      <c r="P31" s="18">
        <v>6920</v>
      </c>
      <c r="Q31" s="18">
        <v>58</v>
      </c>
      <c r="R31" s="10">
        <v>850</v>
      </c>
      <c r="S31" s="10">
        <v>-343</v>
      </c>
      <c r="T31" s="10">
        <v>6383</v>
      </c>
      <c r="U31" s="10">
        <v>-3783</v>
      </c>
      <c r="V31" s="10">
        <v>-3098</v>
      </c>
      <c r="W31" s="10">
        <v>-3921</v>
      </c>
      <c r="X31" s="12">
        <v>-1144</v>
      </c>
      <c r="Y31" s="12">
        <v>-1405</v>
      </c>
      <c r="Z31" s="12">
        <v>-1500</v>
      </c>
      <c r="AA31" s="12">
        <v>-1640</v>
      </c>
      <c r="AB31" s="12">
        <v>-1548</v>
      </c>
      <c r="AC31" s="12">
        <v>-1583</v>
      </c>
      <c r="AD31" s="12">
        <v>-1406</v>
      </c>
      <c r="AE31" s="12">
        <v>104</v>
      </c>
      <c r="AF31" s="13">
        <v>93</v>
      </c>
    </row>
    <row r="32" spans="1:37" x14ac:dyDescent="0.2">
      <c r="B32" s="1"/>
      <c r="C32" s="1"/>
      <c r="D32" s="1"/>
      <c r="E32" s="1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32"/>
      <c r="Y32" s="32"/>
      <c r="Z32" s="32"/>
      <c r="AA32" s="32"/>
      <c r="AB32" s="32"/>
      <c r="AC32" s="32"/>
      <c r="AD32" s="32"/>
      <c r="AE32" s="32"/>
      <c r="AF32" s="14"/>
    </row>
    <row r="33" spans="1:34" x14ac:dyDescent="0.2">
      <c r="A33" s="2" t="s">
        <v>11</v>
      </c>
      <c r="B33" s="2">
        <v>2003</v>
      </c>
      <c r="C33" s="2">
        <v>2004</v>
      </c>
      <c r="D33" s="2">
        <v>2005</v>
      </c>
      <c r="E33" s="2">
        <v>2006</v>
      </c>
      <c r="F33" s="2">
        <v>2007</v>
      </c>
      <c r="G33" s="20">
        <v>2008</v>
      </c>
      <c r="H33" s="20">
        <v>2009</v>
      </c>
      <c r="I33" s="20">
        <v>2010</v>
      </c>
      <c r="J33" s="21">
        <v>2011</v>
      </c>
      <c r="K33" s="17">
        <v>2012</v>
      </c>
      <c r="L33" s="21" t="s">
        <v>13</v>
      </c>
      <c r="M33" s="21" t="s">
        <v>14</v>
      </c>
      <c r="N33" s="21" t="s">
        <v>15</v>
      </c>
      <c r="O33" s="21" t="s">
        <v>16</v>
      </c>
      <c r="P33" s="21" t="s">
        <v>17</v>
      </c>
      <c r="Q33" s="21" t="s">
        <v>18</v>
      </c>
      <c r="R33" s="21" t="s">
        <v>19</v>
      </c>
      <c r="S33" s="21" t="s">
        <v>20</v>
      </c>
      <c r="T33" s="21" t="s">
        <v>21</v>
      </c>
      <c r="U33" s="21" t="s">
        <v>22</v>
      </c>
      <c r="V33" s="21" t="s">
        <v>23</v>
      </c>
      <c r="W33" s="21" t="s">
        <v>24</v>
      </c>
      <c r="X33" s="31" t="s">
        <v>37</v>
      </c>
      <c r="Y33" s="31" t="s">
        <v>35</v>
      </c>
      <c r="Z33" s="11">
        <v>45869</v>
      </c>
      <c r="AA33" s="31" t="s">
        <v>30</v>
      </c>
      <c r="AB33" s="31" t="s">
        <v>29</v>
      </c>
      <c r="AC33" s="11">
        <v>45777</v>
      </c>
      <c r="AD33" s="31" t="s">
        <v>28</v>
      </c>
      <c r="AE33" s="31" t="s">
        <v>27</v>
      </c>
      <c r="AF33" s="11">
        <v>45688</v>
      </c>
    </row>
    <row r="34" spans="1:34" x14ac:dyDescent="0.2">
      <c r="A34" t="s">
        <v>1</v>
      </c>
      <c r="B34" s="1">
        <v>747</v>
      </c>
      <c r="C34" s="1">
        <v>1588</v>
      </c>
      <c r="D34" s="1">
        <v>30112</v>
      </c>
      <c r="E34" s="1">
        <v>-16253</v>
      </c>
      <c r="F34" s="1">
        <v>2583.8770000000004</v>
      </c>
      <c r="G34" s="18">
        <v>-10189</v>
      </c>
      <c r="H34" s="18">
        <v>1125</v>
      </c>
      <c r="I34" s="18">
        <v>3042</v>
      </c>
      <c r="J34" s="18">
        <v>3462</v>
      </c>
      <c r="K34" s="18">
        <v>4986</v>
      </c>
      <c r="L34" s="18">
        <v>1293</v>
      </c>
      <c r="M34" s="18">
        <v>3236</v>
      </c>
      <c r="N34" s="18">
        <v>2764</v>
      </c>
      <c r="O34" s="18">
        <v>3485</v>
      </c>
      <c r="P34" s="18">
        <v>10901</v>
      </c>
      <c r="Q34" s="18">
        <v>-1210</v>
      </c>
      <c r="R34" s="10">
        <v>6847</v>
      </c>
      <c r="S34" s="10">
        <v>-145</v>
      </c>
      <c r="T34" s="10">
        <v>6204</v>
      </c>
      <c r="U34" s="10">
        <v>1931</v>
      </c>
      <c r="V34" s="10">
        <v>10400</v>
      </c>
      <c r="W34" s="10">
        <v>6481</v>
      </c>
      <c r="X34" s="12">
        <v>7074</v>
      </c>
      <c r="Y34" s="12">
        <v>9736</v>
      </c>
      <c r="Z34" s="12">
        <v>7997</v>
      </c>
      <c r="AA34" s="12">
        <v>5208</v>
      </c>
      <c r="AB34" s="12">
        <v>6313</v>
      </c>
      <c r="AC34" s="12">
        <v>6066</v>
      </c>
      <c r="AD34" s="12">
        <v>6645</v>
      </c>
      <c r="AE34" s="12">
        <v>5390</v>
      </c>
      <c r="AF34" s="13">
        <v>4320</v>
      </c>
      <c r="AH34" s="1"/>
    </row>
    <row r="35" spans="1:34" x14ac:dyDescent="0.2">
      <c r="A35" t="s">
        <v>2</v>
      </c>
      <c r="B35" s="1">
        <v>11469</v>
      </c>
      <c r="C35" s="1">
        <v>9803</v>
      </c>
      <c r="D35" s="1">
        <v>7566</v>
      </c>
      <c r="E35" s="1">
        <v>21165</v>
      </c>
      <c r="F35" s="1">
        <v>38390.448000000004</v>
      </c>
      <c r="G35" s="18">
        <v>-2383</v>
      </c>
      <c r="H35" s="18">
        <v>11124</v>
      </c>
      <c r="I35" s="18">
        <v>18156</v>
      </c>
      <c r="J35" s="18">
        <v>21908</v>
      </c>
      <c r="K35" s="18">
        <v>25746</v>
      </c>
      <c r="L35" s="18">
        <v>-3538</v>
      </c>
      <c r="M35" s="18">
        <v>87847</v>
      </c>
      <c r="N35" s="18">
        <v>17071</v>
      </c>
      <c r="O35" s="18">
        <v>15323</v>
      </c>
      <c r="P35" s="18">
        <v>4675</v>
      </c>
      <c r="Q35" s="18">
        <v>8615</v>
      </c>
      <c r="R35" s="10">
        <v>32668</v>
      </c>
      <c r="S35" s="10">
        <v>29640</v>
      </c>
      <c r="T35" s="10">
        <v>32865</v>
      </c>
      <c r="U35" s="10">
        <v>-20564</v>
      </c>
      <c r="V35" s="10">
        <v>23528</v>
      </c>
      <c r="W35" s="10">
        <v>15027</v>
      </c>
      <c r="X35" s="12">
        <v>44094</v>
      </c>
      <c r="Y35" s="12">
        <v>38975</v>
      </c>
      <c r="Z35" s="12">
        <v>32493</v>
      </c>
      <c r="AA35" s="12">
        <v>22319</v>
      </c>
      <c r="AB35" s="12">
        <v>19356</v>
      </c>
      <c r="AC35" s="12">
        <v>15661</v>
      </c>
      <c r="AD35" s="12">
        <v>26921</v>
      </c>
      <c r="AE35" s="12">
        <v>29202</v>
      </c>
      <c r="AF35" s="13">
        <v>24262</v>
      </c>
    </row>
    <row r="36" spans="1:34" x14ac:dyDescent="0.2">
      <c r="A36" t="s">
        <v>12</v>
      </c>
      <c r="B36" s="1"/>
      <c r="C36" s="1"/>
      <c r="D36" s="1"/>
      <c r="E36" s="1"/>
      <c r="F36" s="1"/>
      <c r="G36" s="18"/>
      <c r="H36" s="18"/>
      <c r="I36" s="18"/>
      <c r="J36" s="18"/>
      <c r="K36" s="18"/>
      <c r="L36" s="18">
        <v>7098</v>
      </c>
      <c r="M36" s="18">
        <v>6304</v>
      </c>
      <c r="N36" s="18">
        <v>11939</v>
      </c>
      <c r="O36" s="18">
        <v>6063</v>
      </c>
      <c r="P36" s="18">
        <v>10812</v>
      </c>
      <c r="Q36" s="18">
        <v>8583</v>
      </c>
      <c r="R36" s="10">
        <v>3132</v>
      </c>
      <c r="S36" s="10">
        <v>5380</v>
      </c>
      <c r="T36" s="10">
        <v>8319</v>
      </c>
      <c r="U36" s="10">
        <v>5057</v>
      </c>
      <c r="V36" s="10">
        <v>11966</v>
      </c>
      <c r="W36" s="10">
        <v>17093</v>
      </c>
      <c r="X36" s="12">
        <v>24178</v>
      </c>
      <c r="Y36" s="12">
        <v>22971</v>
      </c>
      <c r="Z36" s="12">
        <v>24333</v>
      </c>
      <c r="AA36" s="12">
        <v>22475</v>
      </c>
      <c r="AB36" s="12">
        <v>21188</v>
      </c>
      <c r="AC36" s="12">
        <v>18379</v>
      </c>
      <c r="AD36" s="12">
        <v>20120</v>
      </c>
      <c r="AE36" s="12">
        <v>2653</v>
      </c>
      <c r="AF36" s="13">
        <v>2431</v>
      </c>
    </row>
    <row r="37" spans="1:34" x14ac:dyDescent="0.2">
      <c r="A37" t="s">
        <v>3</v>
      </c>
      <c r="B37" s="1">
        <v>12216</v>
      </c>
      <c r="C37" s="1">
        <v>11391</v>
      </c>
      <c r="D37" s="1">
        <v>37678</v>
      </c>
      <c r="E37" s="1">
        <v>4912</v>
      </c>
      <c r="F37" s="1">
        <v>40974.324999999997</v>
      </c>
      <c r="G37" s="18">
        <v>-12572</v>
      </c>
      <c r="H37" s="18">
        <v>5274</v>
      </c>
      <c r="I37" s="18">
        <v>21198</v>
      </c>
      <c r="J37" s="18">
        <v>25369</v>
      </c>
      <c r="K37" s="18">
        <v>30732</v>
      </c>
      <c r="L37" s="18">
        <v>4853</v>
      </c>
      <c r="M37" s="18">
        <v>97387</v>
      </c>
      <c r="N37" s="18">
        <v>31774</v>
      </c>
      <c r="O37" s="18">
        <v>24871</v>
      </c>
      <c r="P37" s="18">
        <v>26389</v>
      </c>
      <c r="Q37" s="18">
        <v>15988</v>
      </c>
      <c r="R37" s="10">
        <v>42648</v>
      </c>
      <c r="S37" s="10">
        <v>34875</v>
      </c>
      <c r="T37" s="10">
        <v>47388</v>
      </c>
      <c r="U37" s="10">
        <v>-13576</v>
      </c>
      <c r="V37" s="10">
        <v>45894</v>
      </c>
      <c r="W37" s="10">
        <v>38601</v>
      </c>
      <c r="X37" s="12">
        <v>75347</v>
      </c>
      <c r="Y37" s="12">
        <v>71681</v>
      </c>
      <c r="Z37" s="12">
        <v>64824</v>
      </c>
      <c r="AA37" s="12">
        <v>50002</v>
      </c>
      <c r="AB37" s="12">
        <v>46857</v>
      </c>
      <c r="AC37" s="12">
        <v>40106</v>
      </c>
      <c r="AD37" s="12">
        <v>53686</v>
      </c>
      <c r="AE37" s="12">
        <v>37245</v>
      </c>
      <c r="AF37" s="13">
        <v>31013</v>
      </c>
    </row>
    <row r="38" spans="1:34" x14ac:dyDescent="0.2">
      <c r="A38" t="s">
        <v>4</v>
      </c>
      <c r="B38" s="1">
        <v>-249</v>
      </c>
      <c r="C38" s="1">
        <v>-171</v>
      </c>
      <c r="D38" s="1">
        <v>125</v>
      </c>
      <c r="E38" s="1">
        <v>-178</v>
      </c>
      <c r="F38" s="1">
        <v>2418.2219999999998</v>
      </c>
      <c r="G38" s="18">
        <v>-461</v>
      </c>
      <c r="H38" s="18">
        <v>-87</v>
      </c>
      <c r="I38" s="18">
        <v>990</v>
      </c>
      <c r="J38" s="18">
        <v>835</v>
      </c>
      <c r="K38" s="18">
        <v>1606</v>
      </c>
      <c r="L38" s="18">
        <v>4464</v>
      </c>
      <c r="M38" s="18">
        <v>4832</v>
      </c>
      <c r="N38" s="18">
        <v>-1947</v>
      </c>
      <c r="O38" s="18">
        <v>2123</v>
      </c>
      <c r="P38" s="18">
        <v>8338</v>
      </c>
      <c r="Q38" s="18">
        <v>7206</v>
      </c>
      <c r="R38" s="10">
        <v>4169</v>
      </c>
      <c r="S38" s="10">
        <v>5658</v>
      </c>
      <c r="T38" s="10">
        <v>3542</v>
      </c>
      <c r="U38" s="10">
        <v>112</v>
      </c>
      <c r="V38" s="10">
        <v>2210</v>
      </c>
      <c r="W38" s="10">
        <v>-2566</v>
      </c>
      <c r="X38" s="12">
        <v>3198</v>
      </c>
      <c r="Y38" s="12">
        <v>3013</v>
      </c>
      <c r="Z38" s="12">
        <v>2931</v>
      </c>
      <c r="AA38" s="12">
        <v>2739</v>
      </c>
      <c r="AB38" s="12">
        <v>1951</v>
      </c>
      <c r="AC38" s="12">
        <v>431</v>
      </c>
      <c r="AD38" s="12">
        <v>1066</v>
      </c>
      <c r="AE38" s="12">
        <v>1139</v>
      </c>
      <c r="AF38" s="13">
        <v>1188</v>
      </c>
    </row>
    <row r="39" spans="1:34" x14ac:dyDescent="0.2">
      <c r="A39" t="s">
        <v>5</v>
      </c>
      <c r="B39" s="1">
        <v>11964</v>
      </c>
      <c r="C39" s="1">
        <v>11220</v>
      </c>
      <c r="D39" s="1">
        <v>37802</v>
      </c>
      <c r="E39" s="1">
        <v>4734</v>
      </c>
      <c r="F39" s="1">
        <v>43392.546999999999</v>
      </c>
      <c r="G39" s="18">
        <v>-13537</v>
      </c>
      <c r="H39" s="18">
        <v>12162</v>
      </c>
      <c r="I39" s="18">
        <v>26912</v>
      </c>
      <c r="J39" s="18">
        <v>26204</v>
      </c>
      <c r="K39" s="18">
        <v>32338</v>
      </c>
      <c r="L39" s="18">
        <v>9317</v>
      </c>
      <c r="M39" s="18">
        <v>102219</v>
      </c>
      <c r="N39" s="18">
        <v>29827</v>
      </c>
      <c r="O39" s="18">
        <v>26994</v>
      </c>
      <c r="P39" s="18">
        <v>34727</v>
      </c>
      <c r="Q39" s="18">
        <v>23194</v>
      </c>
      <c r="R39" s="10">
        <v>46817</v>
      </c>
      <c r="S39" s="10">
        <v>40533</v>
      </c>
      <c r="T39" s="10">
        <v>50930</v>
      </c>
      <c r="U39" s="10">
        <v>-13464</v>
      </c>
      <c r="V39" s="10">
        <v>48104</v>
      </c>
      <c r="W39" s="10">
        <v>36035</v>
      </c>
      <c r="X39" s="12">
        <v>78545</v>
      </c>
      <c r="Y39" s="12">
        <v>74695</v>
      </c>
      <c r="Z39" s="12">
        <v>67755</v>
      </c>
      <c r="AA39" s="12">
        <v>52741</v>
      </c>
      <c r="AB39" s="12">
        <v>48808</v>
      </c>
      <c r="AC39" s="12">
        <v>40538</v>
      </c>
      <c r="AD39" s="12">
        <v>54752</v>
      </c>
      <c r="AE39" s="12">
        <v>38384</v>
      </c>
      <c r="AF39" s="13">
        <v>32201</v>
      </c>
    </row>
    <row r="40" spans="1:34" x14ac:dyDescent="0.2">
      <c r="B40" s="1"/>
      <c r="C40" s="1"/>
      <c r="D40" s="1"/>
      <c r="E40" s="1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32"/>
      <c r="Y40" s="32"/>
      <c r="Z40" s="32"/>
      <c r="AA40" s="32"/>
      <c r="AB40" s="32"/>
      <c r="AC40" s="32"/>
      <c r="AD40" s="32"/>
      <c r="AE40" s="32"/>
      <c r="AF40" s="14"/>
    </row>
    <row r="41" spans="1:34" x14ac:dyDescent="0.2">
      <c r="A41" s="2" t="s">
        <v>8</v>
      </c>
      <c r="B41" s="2">
        <v>2003</v>
      </c>
      <c r="C41" s="2">
        <v>2004</v>
      </c>
      <c r="D41" s="2">
        <v>2005</v>
      </c>
      <c r="E41" s="2">
        <v>2006</v>
      </c>
      <c r="F41" s="2">
        <v>2007</v>
      </c>
      <c r="G41" s="20">
        <v>2008</v>
      </c>
      <c r="H41" s="20">
        <v>2009</v>
      </c>
      <c r="I41" s="20">
        <v>2010</v>
      </c>
      <c r="J41" s="21">
        <v>2011</v>
      </c>
      <c r="K41" s="17">
        <v>2012</v>
      </c>
      <c r="L41" s="21" t="s">
        <v>13</v>
      </c>
      <c r="M41" s="21" t="s">
        <v>14</v>
      </c>
      <c r="N41" s="21" t="s">
        <v>15</v>
      </c>
      <c r="O41" s="21" t="s">
        <v>16</v>
      </c>
      <c r="P41" s="21" t="s">
        <v>17</v>
      </c>
      <c r="Q41" s="21" t="s">
        <v>18</v>
      </c>
      <c r="R41" s="21" t="s">
        <v>19</v>
      </c>
      <c r="S41" s="21" t="s">
        <v>20</v>
      </c>
      <c r="T41" s="21" t="s">
        <v>21</v>
      </c>
      <c r="U41" s="21" t="s">
        <v>22</v>
      </c>
      <c r="V41" s="21" t="s">
        <v>23</v>
      </c>
      <c r="W41" s="21" t="s">
        <v>24</v>
      </c>
      <c r="X41" s="31" t="s">
        <v>37</v>
      </c>
      <c r="Y41" s="31" t="s">
        <v>35</v>
      </c>
      <c r="Z41" s="11">
        <v>45869</v>
      </c>
      <c r="AA41" s="31" t="s">
        <v>30</v>
      </c>
      <c r="AB41" s="31" t="s">
        <v>29</v>
      </c>
      <c r="AC41" s="11">
        <v>45777</v>
      </c>
      <c r="AD41" s="31" t="s">
        <v>28</v>
      </c>
      <c r="AE41" s="31" t="s">
        <v>27</v>
      </c>
      <c r="AF41" s="11">
        <v>45688</v>
      </c>
    </row>
    <row r="42" spans="1:34" x14ac:dyDescent="0.2">
      <c r="A42" t="s">
        <v>1</v>
      </c>
      <c r="B42" s="1"/>
      <c r="C42" s="1">
        <v>110</v>
      </c>
      <c r="D42" s="1">
        <v>205</v>
      </c>
      <c r="E42" s="1">
        <v>319</v>
      </c>
      <c r="F42" s="1">
        <v>-107.03100000000001</v>
      </c>
      <c r="G42" s="18">
        <v>222</v>
      </c>
      <c r="H42" s="18">
        <v>-368</v>
      </c>
      <c r="I42" s="18">
        <v>-365</v>
      </c>
      <c r="J42" s="18">
        <v>-89</v>
      </c>
      <c r="K42" s="18">
        <v>-97</v>
      </c>
      <c r="L42" s="18">
        <v>-206</v>
      </c>
      <c r="M42" s="18">
        <v>177</v>
      </c>
      <c r="N42" s="18">
        <v>271</v>
      </c>
      <c r="O42" s="18">
        <v>-502</v>
      </c>
      <c r="P42" s="18">
        <v>-98</v>
      </c>
      <c r="Q42" s="18">
        <v>-305</v>
      </c>
      <c r="R42" s="10">
        <v>-25</v>
      </c>
      <c r="S42" s="10">
        <v>30</v>
      </c>
      <c r="T42" s="10">
        <v>7</v>
      </c>
      <c r="U42" s="10">
        <v>-16</v>
      </c>
      <c r="V42" s="10">
        <v>90</v>
      </c>
      <c r="W42" s="10">
        <v>411</v>
      </c>
      <c r="X42" s="12">
        <v>48</v>
      </c>
      <c r="Y42" s="12">
        <v>30</v>
      </c>
      <c r="Z42" s="12">
        <v>15</v>
      </c>
      <c r="AA42" s="12">
        <v>55</v>
      </c>
      <c r="AB42" s="12">
        <v>-9</v>
      </c>
      <c r="AC42" s="12">
        <v>-4</v>
      </c>
      <c r="AD42" s="12">
        <v>18</v>
      </c>
      <c r="AE42" s="12">
        <v>22</v>
      </c>
      <c r="AF42" s="13">
        <v>22</v>
      </c>
    </row>
    <row r="43" spans="1:34" x14ac:dyDescent="0.2">
      <c r="A43" t="s">
        <v>2</v>
      </c>
      <c r="B43" s="1"/>
      <c r="C43" s="1">
        <v>190</v>
      </c>
      <c r="D43" s="1">
        <v>375</v>
      </c>
      <c r="E43" s="1">
        <v>298</v>
      </c>
      <c r="F43" s="1">
        <v>106.23099999999999</v>
      </c>
      <c r="G43" s="18">
        <v>243</v>
      </c>
      <c r="H43" s="18">
        <v>134</v>
      </c>
      <c r="I43" s="18">
        <v>-568</v>
      </c>
      <c r="J43" s="18">
        <v>839</v>
      </c>
      <c r="K43" s="18">
        <v>335</v>
      </c>
      <c r="L43" s="18">
        <v>-905</v>
      </c>
      <c r="M43" s="18">
        <v>-776</v>
      </c>
      <c r="N43" s="18">
        <v>234</v>
      </c>
      <c r="O43" s="18">
        <v>-735</v>
      </c>
      <c r="P43" s="18">
        <v>914</v>
      </c>
      <c r="Q43" s="18">
        <v>39</v>
      </c>
      <c r="R43" s="10">
        <v>-399</v>
      </c>
      <c r="S43" s="10">
        <v>-1046</v>
      </c>
      <c r="T43" s="10">
        <v>1259</v>
      </c>
      <c r="U43" s="10">
        <v>338</v>
      </c>
      <c r="V43" s="10">
        <v>-615</v>
      </c>
      <c r="W43" s="10">
        <v>17797</v>
      </c>
      <c r="X43" s="12">
        <v>482</v>
      </c>
      <c r="Y43" s="12">
        <v>548</v>
      </c>
      <c r="Z43" s="12">
        <v>604</v>
      </c>
      <c r="AA43" s="12">
        <v>683</v>
      </c>
      <c r="AB43" s="12">
        <v>336</v>
      </c>
      <c r="AC43" s="12">
        <v>282</v>
      </c>
      <c r="AD43" s="12">
        <v>239</v>
      </c>
      <c r="AE43" s="12">
        <v>183</v>
      </c>
      <c r="AF43" s="13">
        <v>139</v>
      </c>
    </row>
    <row r="44" spans="1:34" x14ac:dyDescent="0.2">
      <c r="A44" t="s">
        <v>12</v>
      </c>
      <c r="B44" s="1"/>
      <c r="C44" s="1"/>
      <c r="D44" s="1"/>
      <c r="E44" s="1"/>
      <c r="F44" s="1"/>
      <c r="G44" s="18"/>
      <c r="H44" s="18"/>
      <c r="I44" s="18"/>
      <c r="J44" s="18"/>
      <c r="K44" s="18"/>
      <c r="L44" s="18">
        <v>0</v>
      </c>
      <c r="M44" s="18">
        <v>0</v>
      </c>
      <c r="N44" s="18">
        <v>0</v>
      </c>
      <c r="O44" s="18">
        <v>31</v>
      </c>
      <c r="P44" s="18">
        <v>24</v>
      </c>
      <c r="Q44" s="18">
        <v>1</v>
      </c>
      <c r="R44" s="10">
        <v>6</v>
      </c>
      <c r="S44" s="10">
        <v>73</v>
      </c>
      <c r="T44" s="10">
        <v>243</v>
      </c>
      <c r="U44" s="10">
        <v>96</v>
      </c>
      <c r="V44" s="10">
        <v>-31</v>
      </c>
      <c r="W44" s="10">
        <v>-26</v>
      </c>
      <c r="X44" s="12">
        <v>429</v>
      </c>
      <c r="Y44" s="12">
        <v>-155</v>
      </c>
      <c r="Z44" s="12">
        <v>-139</v>
      </c>
      <c r="AA44" s="12">
        <v>-125</v>
      </c>
      <c r="AB44" s="12">
        <v>-112</v>
      </c>
      <c r="AC44" s="12">
        <v>-101</v>
      </c>
      <c r="AD44" s="12">
        <v>-95</v>
      </c>
      <c r="AE44" s="12">
        <v>-52</v>
      </c>
      <c r="AF44" s="13">
        <v>-16</v>
      </c>
    </row>
    <row r="45" spans="1:34" x14ac:dyDescent="0.2">
      <c r="A45" t="s">
        <v>3</v>
      </c>
      <c r="B45" s="1"/>
      <c r="C45" s="1">
        <v>300</v>
      </c>
      <c r="D45" s="1">
        <v>580</v>
      </c>
      <c r="E45" s="1">
        <v>567</v>
      </c>
      <c r="F45" s="1">
        <v>-0.8</v>
      </c>
      <c r="G45" s="18">
        <f>SUM(G42:G43)</f>
        <v>465</v>
      </c>
      <c r="H45" s="18">
        <v>-234</v>
      </c>
      <c r="I45" s="18">
        <f>SUM(I42:I43)</f>
        <v>-933</v>
      </c>
      <c r="J45" s="18">
        <v>750</v>
      </c>
      <c r="K45" s="18">
        <v>238</v>
      </c>
      <c r="L45" s="18">
        <v>-1111</v>
      </c>
      <c r="M45" s="18">
        <v>-599</v>
      </c>
      <c r="N45" s="18">
        <v>504</v>
      </c>
      <c r="O45" s="18">
        <v>-1206</v>
      </c>
      <c r="P45" s="18">
        <v>840</v>
      </c>
      <c r="Q45" s="18">
        <v>-265</v>
      </c>
      <c r="R45" s="10">
        <v>-419</v>
      </c>
      <c r="S45" s="10">
        <v>-944</v>
      </c>
      <c r="T45" s="10">
        <v>1509</v>
      </c>
      <c r="U45" s="10">
        <v>418</v>
      </c>
      <c r="V45" s="10">
        <v>-557</v>
      </c>
      <c r="W45" s="10">
        <v>18182</v>
      </c>
      <c r="X45" s="12">
        <v>362</v>
      </c>
      <c r="Y45" s="12">
        <v>423</v>
      </c>
      <c r="Z45" s="12">
        <v>480</v>
      </c>
      <c r="AA45" s="12">
        <v>613</v>
      </c>
      <c r="AB45" s="12">
        <v>215</v>
      </c>
      <c r="AC45" s="12">
        <v>177</v>
      </c>
      <c r="AD45" s="12">
        <v>163</v>
      </c>
      <c r="AE45" s="12">
        <v>154</v>
      </c>
      <c r="AF45" s="13">
        <v>144</v>
      </c>
    </row>
    <row r="46" spans="1:34" x14ac:dyDescent="0.2">
      <c r="A46" t="s">
        <v>4</v>
      </c>
      <c r="B46" s="1"/>
      <c r="C46" s="1">
        <v>0</v>
      </c>
      <c r="D46" s="1">
        <v>1</v>
      </c>
      <c r="E46" s="1">
        <v>74</v>
      </c>
      <c r="F46" s="1">
        <v>55.406999999999996</v>
      </c>
      <c r="G46" s="18">
        <v>44</v>
      </c>
      <c r="H46" s="18">
        <v>44</v>
      </c>
      <c r="I46" s="18">
        <v>16</v>
      </c>
      <c r="J46" s="18">
        <v>-7</v>
      </c>
      <c r="K46" s="18">
        <v>59</v>
      </c>
      <c r="L46" s="18">
        <v>530</v>
      </c>
      <c r="M46" s="18">
        <v>816</v>
      </c>
      <c r="N46" s="18">
        <v>505</v>
      </c>
      <c r="O46" s="18">
        <v>903</v>
      </c>
      <c r="P46" s="18">
        <v>809</v>
      </c>
      <c r="Q46" s="18">
        <v>323</v>
      </c>
      <c r="R46" s="10">
        <v>207</v>
      </c>
      <c r="S46" s="10">
        <v>593</v>
      </c>
      <c r="T46" s="10">
        <v>223</v>
      </c>
      <c r="U46" s="10">
        <v>-7</v>
      </c>
      <c r="V46" s="10">
        <v>1</v>
      </c>
      <c r="W46" s="10">
        <v>59</v>
      </c>
      <c r="X46" s="12">
        <v>11</v>
      </c>
      <c r="Y46" s="12">
        <v>7</v>
      </c>
      <c r="Z46" s="12">
        <v>6</v>
      </c>
      <c r="AA46" s="12">
        <v>7</v>
      </c>
      <c r="AB46" s="12">
        <v>7</v>
      </c>
      <c r="AC46" s="12">
        <v>7</v>
      </c>
      <c r="AD46" s="12">
        <v>3</v>
      </c>
      <c r="AE46" s="12">
        <v>6</v>
      </c>
      <c r="AF46" s="13">
        <v>0</v>
      </c>
    </row>
    <row r="47" spans="1:34" x14ac:dyDescent="0.2">
      <c r="A47" t="s">
        <v>5</v>
      </c>
      <c r="B47" s="1"/>
      <c r="C47" s="1">
        <v>301</v>
      </c>
      <c r="D47" s="1">
        <v>581</v>
      </c>
      <c r="E47" s="1">
        <v>640</v>
      </c>
      <c r="F47" s="1">
        <v>54.606999999999999</v>
      </c>
      <c r="G47" s="18">
        <v>509</v>
      </c>
      <c r="H47" s="18">
        <v>-190</v>
      </c>
      <c r="I47" s="18">
        <v>-918</v>
      </c>
      <c r="J47" s="18">
        <v>743</v>
      </c>
      <c r="K47" s="18">
        <v>297</v>
      </c>
      <c r="L47" s="18">
        <v>-582</v>
      </c>
      <c r="M47" s="18">
        <v>217</v>
      </c>
      <c r="N47" s="18">
        <v>1009</v>
      </c>
      <c r="O47" s="18">
        <v>-303</v>
      </c>
      <c r="P47" s="18">
        <v>1648</v>
      </c>
      <c r="Q47" s="18">
        <v>58</v>
      </c>
      <c r="R47" s="10">
        <v>-211</v>
      </c>
      <c r="S47" s="10">
        <v>-351</v>
      </c>
      <c r="T47" s="10">
        <v>1731</v>
      </c>
      <c r="U47" s="10">
        <v>412</v>
      </c>
      <c r="V47" s="10">
        <v>-556</v>
      </c>
      <c r="W47" s="10">
        <v>18241</v>
      </c>
      <c r="X47" s="12">
        <v>-72</v>
      </c>
      <c r="Y47" s="12">
        <v>430</v>
      </c>
      <c r="Z47" s="12">
        <v>487</v>
      </c>
      <c r="AA47" s="12">
        <v>620</v>
      </c>
      <c r="AB47" s="12">
        <v>222</v>
      </c>
      <c r="AC47" s="12">
        <v>184</v>
      </c>
      <c r="AD47" s="12">
        <v>166</v>
      </c>
      <c r="AE47" s="12">
        <v>160</v>
      </c>
      <c r="AF47" s="13">
        <v>144</v>
      </c>
    </row>
    <row r="49" spans="1:31" x14ac:dyDescent="0.2">
      <c r="A49" s="7" t="s">
        <v>34</v>
      </c>
      <c r="B49" s="2"/>
      <c r="C49" s="2"/>
      <c r="D49" s="2"/>
      <c r="E49" s="2"/>
      <c r="F49" s="2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53" orientation="landscape" r:id="rId1"/>
  <headerFooter alignWithMargins="0"/>
  <ignoredErrors>
    <ignoredError sqref="G45:G47 G29:G32 G13:G19 G21:G27 G40:G4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AO54"/>
  <sheetViews>
    <sheetView topLeftCell="A11" zoomScaleNormal="100" workbookViewId="0">
      <selection activeCell="X46" sqref="X46"/>
    </sheetView>
  </sheetViews>
  <sheetFormatPr baseColWidth="10" defaultRowHeight="12.75" x14ac:dyDescent="0.2"/>
  <cols>
    <col min="1" max="1" width="31.7109375" customWidth="1"/>
    <col min="2" max="2" width="6.28515625" hidden="1" customWidth="1"/>
    <col min="3" max="4" width="6.140625" hidden="1" customWidth="1"/>
    <col min="5" max="5" width="6.28515625" hidden="1" customWidth="1"/>
    <col min="6" max="6" width="6.140625" hidden="1" customWidth="1"/>
    <col min="7" max="13" width="9.7109375" hidden="1" customWidth="1"/>
    <col min="14" max="20" width="9.7109375" customWidth="1"/>
    <col min="21" max="23" width="10.42578125" customWidth="1"/>
    <col min="24" max="24" width="13.42578125" customWidth="1"/>
    <col min="25" max="25" width="13.85546875" customWidth="1"/>
    <col min="26" max="26" width="14.42578125" customWidth="1"/>
    <col min="27" max="27" width="12.42578125" customWidth="1"/>
    <col min="28" max="28" width="13.140625" customWidth="1"/>
    <col min="29" max="29" width="12.85546875" customWidth="1"/>
    <col min="30" max="30" width="14" customWidth="1"/>
    <col min="31" max="31" width="14.28515625" customWidth="1"/>
    <col min="32" max="32" width="14.140625" customWidth="1"/>
    <col min="33" max="34" width="10.140625" customWidth="1"/>
    <col min="35" max="38" width="9.85546875" customWidth="1"/>
    <col min="39" max="39" width="12" customWidth="1"/>
    <col min="40" max="40" width="10.7109375" customWidth="1"/>
  </cols>
  <sheetData>
    <row r="6" spans="1:41" ht="18" x14ac:dyDescent="0.25">
      <c r="A6" s="3" t="s">
        <v>25</v>
      </c>
    </row>
    <row r="7" spans="1:41" x14ac:dyDescent="0.2">
      <c r="A7" t="s">
        <v>10</v>
      </c>
    </row>
    <row r="8" spans="1:41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x14ac:dyDescent="0.2">
      <c r="A9" s="2" t="s">
        <v>0</v>
      </c>
      <c r="B9" s="2">
        <v>2003</v>
      </c>
      <c r="C9" s="2">
        <v>2004</v>
      </c>
      <c r="D9" s="2">
        <v>2005</v>
      </c>
      <c r="E9" s="2">
        <v>2006</v>
      </c>
      <c r="F9" s="2">
        <v>2007</v>
      </c>
      <c r="G9" s="17">
        <v>2008</v>
      </c>
      <c r="H9" s="17">
        <v>2009</v>
      </c>
      <c r="I9" s="17">
        <v>2010</v>
      </c>
      <c r="J9" s="27">
        <v>2011</v>
      </c>
      <c r="K9" s="20">
        <v>2012</v>
      </c>
      <c r="L9" s="17">
        <v>2013</v>
      </c>
      <c r="M9" s="20">
        <v>2014</v>
      </c>
      <c r="N9" s="17">
        <v>2015</v>
      </c>
      <c r="O9" s="17">
        <v>2016</v>
      </c>
      <c r="P9" s="20">
        <v>2017</v>
      </c>
      <c r="Q9" s="17">
        <v>2018</v>
      </c>
      <c r="R9" s="17">
        <v>2019</v>
      </c>
      <c r="S9" s="20">
        <v>2020</v>
      </c>
      <c r="T9" s="17">
        <v>2021</v>
      </c>
      <c r="U9" s="17">
        <v>2022</v>
      </c>
      <c r="V9" s="17">
        <v>2023</v>
      </c>
      <c r="W9" s="20">
        <v>2024</v>
      </c>
      <c r="X9" s="31" t="s">
        <v>37</v>
      </c>
      <c r="Y9" s="11">
        <v>45900</v>
      </c>
      <c r="Z9" s="11">
        <v>45869</v>
      </c>
      <c r="AA9" s="11">
        <v>45838</v>
      </c>
      <c r="AB9" s="11">
        <v>45808</v>
      </c>
      <c r="AC9" s="11">
        <v>45777</v>
      </c>
      <c r="AD9" s="11">
        <v>45747</v>
      </c>
      <c r="AE9" s="11">
        <v>45716</v>
      </c>
      <c r="AF9" s="11">
        <v>45688</v>
      </c>
    </row>
    <row r="10" spans="1:41" x14ac:dyDescent="0.2">
      <c r="A10" t="s">
        <v>1</v>
      </c>
      <c r="B10" s="4">
        <v>75</v>
      </c>
      <c r="C10" s="4">
        <v>84.7</v>
      </c>
      <c r="D10" s="4">
        <v>136.69999999999999</v>
      </c>
      <c r="E10" s="4">
        <v>142.19999999999999</v>
      </c>
      <c r="F10" s="5">
        <v>141.611773</v>
      </c>
      <c r="G10" s="28">
        <v>89.5</v>
      </c>
      <c r="H10" s="28">
        <v>123.9</v>
      </c>
      <c r="I10" s="28">
        <v>160.80000000000001</v>
      </c>
      <c r="J10" s="29">
        <v>149.19999999999999</v>
      </c>
      <c r="K10" s="22">
        <v>164.3</v>
      </c>
      <c r="L10" s="22">
        <v>134.19999999999999</v>
      </c>
      <c r="M10" s="22">
        <v>150.9</v>
      </c>
      <c r="N10" s="22">
        <v>180.9</v>
      </c>
      <c r="O10" s="22">
        <v>192.2</v>
      </c>
      <c r="P10" s="22">
        <v>234.9</v>
      </c>
      <c r="Q10" s="22">
        <v>227.8</v>
      </c>
      <c r="R10" s="22">
        <v>279.10000000000002</v>
      </c>
      <c r="S10" s="22">
        <v>284.7</v>
      </c>
      <c r="T10" s="22">
        <v>383</v>
      </c>
      <c r="U10" s="22">
        <v>344.9</v>
      </c>
      <c r="V10" s="22">
        <v>434.7</v>
      </c>
      <c r="W10" s="23">
        <f t="shared" ref="W10:W14" si="0">W18+W26+W34+W42</f>
        <v>648.4</v>
      </c>
      <c r="X10" s="33">
        <v>756.3</v>
      </c>
      <c r="Y10" s="33">
        <v>754.1</v>
      </c>
      <c r="Z10" s="33">
        <f t="shared" ref="Z10:Z14" si="1">SUM(Z18,Z26,Z34,Z42)</f>
        <v>743.4</v>
      </c>
      <c r="AA10" s="33">
        <v>723.8</v>
      </c>
      <c r="AB10" s="33">
        <v>700.1</v>
      </c>
      <c r="AC10" s="33">
        <v>671.9</v>
      </c>
      <c r="AD10" s="33">
        <v>675.9</v>
      </c>
      <c r="AE10" s="33">
        <v>667</v>
      </c>
      <c r="AF10" s="15">
        <v>671.8</v>
      </c>
    </row>
    <row r="11" spans="1:41" x14ac:dyDescent="0.2">
      <c r="A11" t="s">
        <v>2</v>
      </c>
      <c r="B11" s="4">
        <v>68.3</v>
      </c>
      <c r="C11" s="4">
        <v>89.3</v>
      </c>
      <c r="D11" s="4">
        <v>120</v>
      </c>
      <c r="E11" s="4">
        <v>170.8</v>
      </c>
      <c r="F11" s="5">
        <v>224.311352</v>
      </c>
      <c r="G11" s="28">
        <v>171</v>
      </c>
      <c r="H11" s="28">
        <v>228.7</v>
      </c>
      <c r="I11" s="28">
        <v>260.7</v>
      </c>
      <c r="J11" s="29">
        <v>266.5</v>
      </c>
      <c r="K11" s="23">
        <v>312.39999999999998</v>
      </c>
      <c r="L11" s="23">
        <v>353.7</v>
      </c>
      <c r="M11" s="23">
        <v>487.1</v>
      </c>
      <c r="N11" s="23">
        <v>514.5</v>
      </c>
      <c r="O11" s="23">
        <v>563.79999999999995</v>
      </c>
      <c r="P11" s="23">
        <v>631.1</v>
      </c>
      <c r="Q11" s="23">
        <v>618.70000000000005</v>
      </c>
      <c r="R11" s="23">
        <v>707.4</v>
      </c>
      <c r="S11" s="23">
        <v>823.3</v>
      </c>
      <c r="T11" s="23">
        <v>965</v>
      </c>
      <c r="U11" s="23">
        <v>886.2</v>
      </c>
      <c r="V11" s="23">
        <v>1011.9</v>
      </c>
      <c r="W11" s="23">
        <f t="shared" si="0"/>
        <v>1123.6000000000001</v>
      </c>
      <c r="X11" s="33">
        <v>1174.5999999999999</v>
      </c>
      <c r="Y11" s="33">
        <v>1145.3</v>
      </c>
      <c r="Z11" s="33">
        <f t="shared" si="1"/>
        <v>1133.2</v>
      </c>
      <c r="AA11" s="33">
        <v>1104.4000000000001</v>
      </c>
      <c r="AB11" s="33">
        <v>1091.4000000000001</v>
      </c>
      <c r="AC11" s="33">
        <v>1059.5</v>
      </c>
      <c r="AD11" s="33">
        <v>1066.7</v>
      </c>
      <c r="AE11" s="33">
        <v>1166.3</v>
      </c>
      <c r="AF11" s="15">
        <v>1169.2</v>
      </c>
    </row>
    <row r="12" spans="1:41" x14ac:dyDescent="0.2">
      <c r="A12" t="s">
        <v>12</v>
      </c>
      <c r="B12" s="4"/>
      <c r="C12" s="4"/>
      <c r="D12" s="4"/>
      <c r="E12" s="4"/>
      <c r="F12" s="5"/>
      <c r="G12" s="28"/>
      <c r="H12" s="28"/>
      <c r="I12" s="28"/>
      <c r="J12" s="29"/>
      <c r="K12" s="23"/>
      <c r="L12" s="23">
        <v>72.3</v>
      </c>
      <c r="M12" s="23">
        <v>90.5</v>
      </c>
      <c r="N12" s="23">
        <v>106</v>
      </c>
      <c r="O12" s="23">
        <v>123.6</v>
      </c>
      <c r="P12" s="23">
        <v>162.9</v>
      </c>
      <c r="Q12" s="23">
        <v>171.4</v>
      </c>
      <c r="R12" s="23">
        <v>205.8</v>
      </c>
      <c r="S12" s="23">
        <v>263.60000000000002</v>
      </c>
      <c r="T12" s="23">
        <v>327.3</v>
      </c>
      <c r="U12" s="23">
        <v>315.10000000000002</v>
      </c>
      <c r="V12" s="23">
        <v>395.4</v>
      </c>
      <c r="W12" s="23">
        <f t="shared" si="0"/>
        <v>544.30000000000007</v>
      </c>
      <c r="X12" s="33">
        <v>644.6</v>
      </c>
      <c r="Y12" s="33">
        <v>635.5</v>
      </c>
      <c r="Z12" s="33">
        <f t="shared" si="1"/>
        <v>627.19999999999993</v>
      </c>
      <c r="AA12" s="33">
        <v>611.5</v>
      </c>
      <c r="AB12" s="33">
        <v>587.4</v>
      </c>
      <c r="AC12" s="33">
        <v>559.79999999999995</v>
      </c>
      <c r="AD12" s="33">
        <v>551.29999999999995</v>
      </c>
      <c r="AE12" s="33">
        <v>561.70000000000005</v>
      </c>
      <c r="AF12" s="15">
        <v>563.29999999999995</v>
      </c>
    </row>
    <row r="13" spans="1:41" x14ac:dyDescent="0.2">
      <c r="A13" t="s">
        <v>3</v>
      </c>
      <c r="B13" s="4">
        <v>143.30000000000001</v>
      </c>
      <c r="C13" s="4">
        <v>174</v>
      </c>
      <c r="D13" s="4">
        <v>256.7</v>
      </c>
      <c r="E13" s="4">
        <v>313</v>
      </c>
      <c r="F13" s="5">
        <v>365.92312500000003</v>
      </c>
      <c r="G13" s="28">
        <f>SUM(G10:G11)</f>
        <v>260.5</v>
      </c>
      <c r="H13" s="28">
        <v>352.7</v>
      </c>
      <c r="I13" s="28">
        <f>SUM(I10:I11)</f>
        <v>421.5</v>
      </c>
      <c r="J13" s="29">
        <v>415.8</v>
      </c>
      <c r="K13" s="23">
        <v>476.7</v>
      </c>
      <c r="L13" s="23">
        <v>560.20000000000005</v>
      </c>
      <c r="M13" s="23">
        <v>728.4</v>
      </c>
      <c r="N13" s="23">
        <v>801.4</v>
      </c>
      <c r="O13" s="23">
        <v>879.5</v>
      </c>
      <c r="P13" s="23">
        <v>1028.9000000000001</v>
      </c>
      <c r="Q13" s="23">
        <v>1018</v>
      </c>
      <c r="R13" s="23">
        <v>1189.3</v>
      </c>
      <c r="S13" s="23">
        <v>1371.6</v>
      </c>
      <c r="T13" s="23">
        <v>1675.3</v>
      </c>
      <c r="U13" s="23">
        <v>1546.2</v>
      </c>
      <c r="V13" s="23">
        <v>1842.1</v>
      </c>
      <c r="W13" s="23">
        <f t="shared" si="0"/>
        <v>2316.1999999999998</v>
      </c>
      <c r="X13" s="33">
        <v>2575.5</v>
      </c>
      <c r="Y13" s="33">
        <v>2534.8000000000002</v>
      </c>
      <c r="Z13" s="33">
        <f t="shared" si="1"/>
        <v>2503.7000000000003</v>
      </c>
      <c r="AA13" s="33">
        <v>2439.6999999999998</v>
      </c>
      <c r="AB13" s="33">
        <v>2379</v>
      </c>
      <c r="AC13" s="33">
        <v>2291.3000000000002</v>
      </c>
      <c r="AD13" s="33">
        <v>2293.8000000000002</v>
      </c>
      <c r="AE13" s="33">
        <v>2395.1</v>
      </c>
      <c r="AF13" s="15">
        <v>2404.3000000000002</v>
      </c>
    </row>
    <row r="14" spans="1:41" x14ac:dyDescent="0.2">
      <c r="A14" t="s">
        <v>4</v>
      </c>
      <c r="B14" s="4">
        <v>3.5</v>
      </c>
      <c r="C14" s="4">
        <v>6.8</v>
      </c>
      <c r="D14" s="4">
        <v>17.100000000000001</v>
      </c>
      <c r="E14" s="4">
        <v>29.8</v>
      </c>
      <c r="F14" s="5">
        <v>44.430610999999999</v>
      </c>
      <c r="G14" s="28">
        <v>31.2</v>
      </c>
      <c r="H14" s="28">
        <v>62.3</v>
      </c>
      <c r="I14" s="28">
        <v>77.3</v>
      </c>
      <c r="J14" s="29">
        <v>69.2</v>
      </c>
      <c r="K14" s="23">
        <v>81</v>
      </c>
      <c r="L14" s="23">
        <v>102.7</v>
      </c>
      <c r="M14" s="23">
        <v>107.4</v>
      </c>
      <c r="N14" s="23">
        <v>103</v>
      </c>
      <c r="O14" s="23">
        <v>102</v>
      </c>
      <c r="P14" s="23">
        <v>109.4</v>
      </c>
      <c r="Q14" s="23">
        <v>111</v>
      </c>
      <c r="R14" s="23">
        <v>138.4</v>
      </c>
      <c r="S14" s="23">
        <v>121.7</v>
      </c>
      <c r="T14" s="23">
        <v>133.6</v>
      </c>
      <c r="U14" s="23">
        <v>113.9</v>
      </c>
      <c r="V14" s="23">
        <v>129.9</v>
      </c>
      <c r="W14" s="23">
        <f t="shared" si="0"/>
        <v>135.30000000000001</v>
      </c>
      <c r="X14" s="33">
        <v>148.30000000000001</v>
      </c>
      <c r="Y14" s="33">
        <v>150.1</v>
      </c>
      <c r="Z14" s="33">
        <f t="shared" si="1"/>
        <v>148.60000000000002</v>
      </c>
      <c r="AA14" s="33">
        <v>139.19999999999999</v>
      </c>
      <c r="AB14" s="33">
        <v>136.69999999999999</v>
      </c>
      <c r="AC14" s="33">
        <v>129.30000000000001</v>
      </c>
      <c r="AD14" s="33">
        <v>126.5</v>
      </c>
      <c r="AE14" s="33">
        <v>143.6</v>
      </c>
      <c r="AF14" s="15">
        <v>141.5</v>
      </c>
    </row>
    <row r="15" spans="1:41" x14ac:dyDescent="0.2">
      <c r="A15" t="s">
        <v>5</v>
      </c>
      <c r="B15" s="4">
        <v>146.80000000000001</v>
      </c>
      <c r="C15" s="4">
        <v>180.8</v>
      </c>
      <c r="D15" s="4">
        <v>273.89999999999998</v>
      </c>
      <c r="E15" s="4">
        <v>342.8</v>
      </c>
      <c r="F15" s="5">
        <v>410.35373600000003</v>
      </c>
      <c r="G15" s="28">
        <v>291.8</v>
      </c>
      <c r="H15" s="28">
        <v>414.9</v>
      </c>
      <c r="I15" s="28">
        <v>498.8</v>
      </c>
      <c r="J15" s="29">
        <v>484.9</v>
      </c>
      <c r="K15" s="23">
        <v>557.6</v>
      </c>
      <c r="L15" s="23">
        <v>663</v>
      </c>
      <c r="M15" s="23">
        <v>835.8</v>
      </c>
      <c r="N15" s="23">
        <v>904.3</v>
      </c>
      <c r="O15" s="23">
        <v>981.6</v>
      </c>
      <c r="P15" s="23">
        <v>1138.3</v>
      </c>
      <c r="Q15" s="23">
        <v>1129</v>
      </c>
      <c r="R15" s="23">
        <v>1327.7</v>
      </c>
      <c r="S15" s="23">
        <v>1493.3</v>
      </c>
      <c r="T15" s="23">
        <v>1808.9</v>
      </c>
      <c r="U15" s="23">
        <v>1660.1</v>
      </c>
      <c r="V15" s="23">
        <v>1972</v>
      </c>
      <c r="W15" s="23">
        <f>W23+W31+W39+W47</f>
        <v>2451.5</v>
      </c>
      <c r="X15" s="33">
        <v>2723.9</v>
      </c>
      <c r="Y15" s="33">
        <v>2684.9</v>
      </c>
      <c r="Z15" s="33">
        <f>SUM(Z23,Z31,Z39,Z47)</f>
        <v>2652.2999999999997</v>
      </c>
      <c r="AA15" s="33">
        <v>2578.9</v>
      </c>
      <c r="AB15" s="33">
        <v>2515.6999999999998</v>
      </c>
      <c r="AC15" s="33">
        <v>2420.6</v>
      </c>
      <c r="AD15" s="33">
        <v>2420.3000000000002</v>
      </c>
      <c r="AE15" s="33">
        <v>2538.6999999999998</v>
      </c>
      <c r="AF15" s="15">
        <v>2545.8000000000002</v>
      </c>
    </row>
    <row r="16" spans="1:41" x14ac:dyDescent="0.2">
      <c r="B16" s="1"/>
      <c r="C16" s="1"/>
      <c r="D16" s="1"/>
      <c r="E16" s="1"/>
      <c r="G16" s="16"/>
      <c r="H16" s="16"/>
      <c r="I16" s="16"/>
      <c r="J16" s="30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34"/>
      <c r="Y16" s="34"/>
      <c r="Z16" s="34"/>
      <c r="AA16" s="34"/>
      <c r="AB16" s="34"/>
      <c r="AC16" s="34"/>
      <c r="AD16" s="34"/>
      <c r="AE16" s="34"/>
      <c r="AF16" s="14"/>
    </row>
    <row r="17" spans="1:33" x14ac:dyDescent="0.2">
      <c r="A17" s="2" t="s">
        <v>6</v>
      </c>
      <c r="B17" s="2">
        <v>2003</v>
      </c>
      <c r="C17" s="2">
        <v>2004</v>
      </c>
      <c r="D17" s="2">
        <v>2005</v>
      </c>
      <c r="E17" s="2">
        <v>2006</v>
      </c>
      <c r="F17" s="2">
        <v>2007</v>
      </c>
      <c r="G17" s="17">
        <v>2008</v>
      </c>
      <c r="H17" s="17">
        <v>2009</v>
      </c>
      <c r="I17" s="17">
        <v>2010</v>
      </c>
      <c r="J17" s="27">
        <v>2011</v>
      </c>
      <c r="K17" s="20">
        <v>2012</v>
      </c>
      <c r="L17" s="17">
        <v>2013</v>
      </c>
      <c r="M17" s="20">
        <v>2014</v>
      </c>
      <c r="N17" s="17">
        <v>2015</v>
      </c>
      <c r="O17" s="17">
        <v>2016</v>
      </c>
      <c r="P17" s="20">
        <v>2017</v>
      </c>
      <c r="Q17" s="17">
        <v>2018</v>
      </c>
      <c r="R17" s="17">
        <v>2019</v>
      </c>
      <c r="S17" s="20">
        <v>2020</v>
      </c>
      <c r="T17" s="17">
        <v>2021</v>
      </c>
      <c r="U17" s="17">
        <v>2022</v>
      </c>
      <c r="V17" s="17">
        <v>2023</v>
      </c>
      <c r="W17" s="20">
        <v>2024</v>
      </c>
      <c r="X17" s="31" t="s">
        <v>37</v>
      </c>
      <c r="Y17" s="11">
        <v>45900</v>
      </c>
      <c r="Z17" s="11">
        <v>45869</v>
      </c>
      <c r="AA17" s="11">
        <v>45838</v>
      </c>
      <c r="AB17" s="11">
        <v>45808</v>
      </c>
      <c r="AC17" s="11">
        <v>45777</v>
      </c>
      <c r="AD17" s="11">
        <v>45747</v>
      </c>
      <c r="AE17" s="11">
        <v>45716</v>
      </c>
      <c r="AF17" s="11">
        <v>45688</v>
      </c>
    </row>
    <row r="18" spans="1:33" x14ac:dyDescent="0.2">
      <c r="A18" t="s">
        <v>1</v>
      </c>
      <c r="B18" s="4">
        <v>47.3</v>
      </c>
      <c r="C18" s="4">
        <v>54.5</v>
      </c>
      <c r="D18" s="4">
        <v>72.2</v>
      </c>
      <c r="E18" s="4">
        <v>91.8</v>
      </c>
      <c r="F18" s="5">
        <v>88.277411000000001</v>
      </c>
      <c r="G18" s="28">
        <v>50.5</v>
      </c>
      <c r="H18" s="28">
        <v>80.599999999999994</v>
      </c>
      <c r="I18" s="28">
        <v>105</v>
      </c>
      <c r="J18" s="23">
        <v>90</v>
      </c>
      <c r="K18" s="23">
        <v>99.6</v>
      </c>
      <c r="L18" s="23">
        <v>86.4</v>
      </c>
      <c r="M18" s="23">
        <v>92.3</v>
      </c>
      <c r="N18" s="23">
        <v>108.6</v>
      </c>
      <c r="O18" s="23">
        <v>116.3</v>
      </c>
      <c r="P18" s="23">
        <v>140.5</v>
      </c>
      <c r="Q18" s="23">
        <v>131.1</v>
      </c>
      <c r="R18" s="23">
        <v>163</v>
      </c>
      <c r="S18" s="23">
        <v>190.7</v>
      </c>
      <c r="T18" s="23">
        <v>270.89999999999998</v>
      </c>
      <c r="U18" s="23">
        <v>238.7</v>
      </c>
      <c r="V18" s="23">
        <v>307.89999999999998</v>
      </c>
      <c r="W18" s="23">
        <v>461.5</v>
      </c>
      <c r="X18" s="33">
        <v>523.79999999999995</v>
      </c>
      <c r="Y18" s="33">
        <v>513</v>
      </c>
      <c r="Z18" s="33">
        <v>505.2</v>
      </c>
      <c r="AA18" s="33">
        <v>491</v>
      </c>
      <c r="AB18" s="33">
        <v>469.9</v>
      </c>
      <c r="AC18" s="33">
        <v>445</v>
      </c>
      <c r="AD18" s="33">
        <v>446.7</v>
      </c>
      <c r="AE18" s="33">
        <v>471.8</v>
      </c>
      <c r="AF18" s="15">
        <v>479</v>
      </c>
    </row>
    <row r="19" spans="1:33" x14ac:dyDescent="0.2">
      <c r="A19" t="s">
        <v>2</v>
      </c>
      <c r="B19" s="4">
        <v>21.5</v>
      </c>
      <c r="C19" s="4">
        <v>35.1</v>
      </c>
      <c r="D19" s="4">
        <v>57.9</v>
      </c>
      <c r="E19" s="4">
        <v>87.3</v>
      </c>
      <c r="F19" s="5">
        <v>101.03548600000001</v>
      </c>
      <c r="G19" s="28">
        <v>51.4</v>
      </c>
      <c r="H19" s="28">
        <v>92.3</v>
      </c>
      <c r="I19" s="28">
        <v>114.5</v>
      </c>
      <c r="J19" s="29">
        <v>93</v>
      </c>
      <c r="K19" s="23">
        <v>104.7</v>
      </c>
      <c r="L19" s="23">
        <v>144.69999999999999</v>
      </c>
      <c r="M19" s="23">
        <v>170</v>
      </c>
      <c r="N19" s="23">
        <v>190.1</v>
      </c>
      <c r="O19" s="23">
        <v>217.5</v>
      </c>
      <c r="P19" s="23">
        <v>272.3</v>
      </c>
      <c r="Q19" s="23">
        <v>263.60000000000002</v>
      </c>
      <c r="R19" s="23">
        <v>302.60000000000002</v>
      </c>
      <c r="S19" s="23">
        <v>343</v>
      </c>
      <c r="T19" s="23">
        <v>448.4</v>
      </c>
      <c r="U19" s="23">
        <v>416.6</v>
      </c>
      <c r="V19" s="23">
        <v>495.8</v>
      </c>
      <c r="W19" s="23">
        <v>594.9</v>
      </c>
      <c r="X19" s="33">
        <v>615.20000000000005</v>
      </c>
      <c r="Y19" s="33">
        <v>604.29999999999995</v>
      </c>
      <c r="Z19" s="33">
        <v>600.9</v>
      </c>
      <c r="AA19" s="33">
        <v>583.79999999999995</v>
      </c>
      <c r="AB19" s="33">
        <v>573.5</v>
      </c>
      <c r="AC19" s="33">
        <v>546.1</v>
      </c>
      <c r="AD19" s="33">
        <v>549.70000000000005</v>
      </c>
      <c r="AE19" s="33">
        <v>613.1</v>
      </c>
      <c r="AF19" s="15">
        <v>620</v>
      </c>
      <c r="AG19" s="1"/>
    </row>
    <row r="20" spans="1:33" x14ac:dyDescent="0.2">
      <c r="A20" t="s">
        <v>12</v>
      </c>
      <c r="B20" s="4"/>
      <c r="C20" s="4"/>
      <c r="D20" s="4"/>
      <c r="E20" s="4"/>
      <c r="F20" s="5"/>
      <c r="G20" s="28"/>
      <c r="H20" s="28"/>
      <c r="I20" s="28"/>
      <c r="J20" s="29"/>
      <c r="K20" s="23"/>
      <c r="L20" s="23">
        <v>42.9</v>
      </c>
      <c r="M20" s="23">
        <v>53.7</v>
      </c>
      <c r="N20" s="23">
        <v>56.5</v>
      </c>
      <c r="O20" s="23">
        <v>66.599999999999994</v>
      </c>
      <c r="P20" s="23">
        <v>94.9</v>
      </c>
      <c r="Q20" s="23">
        <v>96.2</v>
      </c>
      <c r="R20" s="23">
        <v>124.3</v>
      </c>
      <c r="S20" s="23">
        <v>157.4</v>
      </c>
      <c r="T20" s="23">
        <v>213.1</v>
      </c>
      <c r="U20" s="23">
        <v>207.8</v>
      </c>
      <c r="V20" s="23">
        <v>265.10000000000002</v>
      </c>
      <c r="W20" s="23">
        <v>374.4</v>
      </c>
      <c r="X20" s="33">
        <v>445.5</v>
      </c>
      <c r="Y20" s="33">
        <v>438.5</v>
      </c>
      <c r="Z20" s="33">
        <v>430</v>
      </c>
      <c r="AA20" s="33">
        <v>417</v>
      </c>
      <c r="AB20" s="33">
        <v>396.1</v>
      </c>
      <c r="AC20" s="33">
        <v>372.4</v>
      </c>
      <c r="AD20" s="33">
        <v>363.7</v>
      </c>
      <c r="AE20" s="33">
        <v>388.9</v>
      </c>
      <c r="AF20" s="15">
        <v>391.6</v>
      </c>
      <c r="AG20" s="1"/>
    </row>
    <row r="21" spans="1:33" x14ac:dyDescent="0.2">
      <c r="A21" t="s">
        <v>3</v>
      </c>
      <c r="B21" s="4">
        <v>68.8</v>
      </c>
      <c r="C21" s="4">
        <v>89.6</v>
      </c>
      <c r="D21" s="4">
        <v>130.1</v>
      </c>
      <c r="E21" s="4">
        <v>179.2</v>
      </c>
      <c r="F21" s="5">
        <v>189.31289699999999</v>
      </c>
      <c r="G21" s="28">
        <f>SUM(G18:G19)</f>
        <v>101.9</v>
      </c>
      <c r="H21" s="28">
        <v>173.4</v>
      </c>
      <c r="I21" s="28">
        <f>SUM(I18:I19)</f>
        <v>219.5</v>
      </c>
      <c r="J21" s="29">
        <v>183</v>
      </c>
      <c r="K21" s="23">
        <v>204.3</v>
      </c>
      <c r="L21" s="23">
        <v>274</v>
      </c>
      <c r="M21" s="23">
        <v>316</v>
      </c>
      <c r="N21" s="23">
        <v>355.2</v>
      </c>
      <c r="O21" s="23">
        <v>400.6</v>
      </c>
      <c r="P21" s="23">
        <v>507.7</v>
      </c>
      <c r="Q21" s="23">
        <v>490.9</v>
      </c>
      <c r="R21" s="23">
        <v>589.79999999999995</v>
      </c>
      <c r="S21" s="23">
        <v>691.1</v>
      </c>
      <c r="T21" s="23">
        <v>932.4</v>
      </c>
      <c r="U21" s="23">
        <v>863</v>
      </c>
      <c r="V21" s="23">
        <v>1068.8</v>
      </c>
      <c r="W21" s="23">
        <v>1430.8</v>
      </c>
      <c r="X21" s="33">
        <v>1584.4</v>
      </c>
      <c r="Y21" s="33">
        <v>1555.8</v>
      </c>
      <c r="Z21" s="33">
        <v>1536.1</v>
      </c>
      <c r="AA21" s="33">
        <v>1491.8</v>
      </c>
      <c r="AB21" s="33">
        <v>1439.6</v>
      </c>
      <c r="AC21" s="33">
        <v>1363.6</v>
      </c>
      <c r="AD21" s="33">
        <v>1360.1</v>
      </c>
      <c r="AE21" s="33">
        <v>1473.8</v>
      </c>
      <c r="AF21" s="15">
        <v>1490.6</v>
      </c>
      <c r="AG21" s="1"/>
    </row>
    <row r="22" spans="1:33" x14ac:dyDescent="0.2">
      <c r="A22" t="s">
        <v>4</v>
      </c>
      <c r="B22" s="4">
        <v>2.4</v>
      </c>
      <c r="C22" s="4">
        <v>5.9</v>
      </c>
      <c r="D22" s="4">
        <v>16</v>
      </c>
      <c r="E22" s="4">
        <v>28</v>
      </c>
      <c r="F22" s="5">
        <v>39.537550000000003</v>
      </c>
      <c r="G22" s="28">
        <v>27.6</v>
      </c>
      <c r="H22" s="28">
        <v>58.5</v>
      </c>
      <c r="I22" s="28">
        <v>72.599999999999994</v>
      </c>
      <c r="J22" s="29">
        <v>63.9</v>
      </c>
      <c r="K22" s="23">
        <v>74</v>
      </c>
      <c r="L22" s="23">
        <v>90.8</v>
      </c>
      <c r="M22" s="23">
        <v>90.2</v>
      </c>
      <c r="N22" s="23">
        <v>79.8</v>
      </c>
      <c r="O22" s="23">
        <v>75.7</v>
      </c>
      <c r="P22" s="23">
        <v>74</v>
      </c>
      <c r="Q22" s="23">
        <v>66.599999999999994</v>
      </c>
      <c r="R22" s="23">
        <v>87.8</v>
      </c>
      <c r="S22" s="23">
        <v>84.7</v>
      </c>
      <c r="T22" s="23">
        <v>104.6</v>
      </c>
      <c r="U22" s="23">
        <v>86.3</v>
      </c>
      <c r="V22" s="23">
        <v>103.5</v>
      </c>
      <c r="W22" s="23">
        <v>117.6</v>
      </c>
      <c r="X22" s="33">
        <v>127.3</v>
      </c>
      <c r="Y22" s="33">
        <v>124.9</v>
      </c>
      <c r="Z22" s="33">
        <v>123.7</v>
      </c>
      <c r="AA22" s="33">
        <v>114.7</v>
      </c>
      <c r="AB22" s="33">
        <v>113.6</v>
      </c>
      <c r="AC22" s="33">
        <v>109.5</v>
      </c>
      <c r="AD22" s="33">
        <v>107.2</v>
      </c>
      <c r="AE22" s="33">
        <v>121.3</v>
      </c>
      <c r="AF22" s="15">
        <v>122.5</v>
      </c>
      <c r="AG22" s="1"/>
    </row>
    <row r="23" spans="1:33" x14ac:dyDescent="0.2">
      <c r="A23" t="s">
        <v>5</v>
      </c>
      <c r="B23" s="4">
        <v>71.3</v>
      </c>
      <c r="C23" s="4">
        <v>95.5</v>
      </c>
      <c r="D23" s="4">
        <v>146.1</v>
      </c>
      <c r="E23" s="4">
        <v>207.2</v>
      </c>
      <c r="F23" s="5">
        <v>228.850447</v>
      </c>
      <c r="G23" s="28">
        <v>129.5</v>
      </c>
      <c r="H23" s="28">
        <v>232</v>
      </c>
      <c r="I23" s="28">
        <v>292.10000000000002</v>
      </c>
      <c r="J23" s="29">
        <v>246.8</v>
      </c>
      <c r="K23" s="23">
        <v>278.3</v>
      </c>
      <c r="L23" s="23">
        <v>364.8</v>
      </c>
      <c r="M23" s="23">
        <v>406.2</v>
      </c>
      <c r="N23" s="23">
        <v>435</v>
      </c>
      <c r="O23" s="23">
        <v>476.3</v>
      </c>
      <c r="P23" s="23">
        <v>581.70000000000005</v>
      </c>
      <c r="Q23" s="23">
        <v>557.5</v>
      </c>
      <c r="R23" s="23">
        <v>677.6</v>
      </c>
      <c r="S23" s="23">
        <v>775.8</v>
      </c>
      <c r="T23" s="23">
        <v>1037</v>
      </c>
      <c r="U23" s="23">
        <v>949.3</v>
      </c>
      <c r="V23" s="23">
        <v>1172.3</v>
      </c>
      <c r="W23" s="23">
        <v>1548.4</v>
      </c>
      <c r="X23" s="33">
        <v>1711.7</v>
      </c>
      <c r="Y23" s="33">
        <v>1680.7</v>
      </c>
      <c r="Z23" s="33">
        <v>1659.8</v>
      </c>
      <c r="AA23" s="33">
        <v>1606.5</v>
      </c>
      <c r="AB23" s="33">
        <v>1553.2</v>
      </c>
      <c r="AC23" s="33">
        <v>1473.1</v>
      </c>
      <c r="AD23" s="33">
        <v>1467.2</v>
      </c>
      <c r="AE23" s="33">
        <v>1595.1</v>
      </c>
      <c r="AF23" s="15">
        <v>1613.1</v>
      </c>
      <c r="AG23" s="1"/>
    </row>
    <row r="24" spans="1:33" x14ac:dyDescent="0.2">
      <c r="B24" s="1"/>
      <c r="C24" s="1"/>
      <c r="D24" s="1"/>
      <c r="E24" s="1"/>
      <c r="G24" s="16"/>
      <c r="H24" s="16"/>
      <c r="I24" s="16"/>
      <c r="J24" s="30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34"/>
      <c r="Y24" s="34"/>
      <c r="Z24" s="34"/>
      <c r="AA24" s="34"/>
      <c r="AB24" s="34"/>
      <c r="AC24" s="34"/>
      <c r="AD24" s="34"/>
      <c r="AE24" s="34"/>
      <c r="AF24" s="14"/>
      <c r="AG24" s="1"/>
    </row>
    <row r="25" spans="1:33" x14ac:dyDescent="0.2">
      <c r="A25" s="2" t="s">
        <v>7</v>
      </c>
      <c r="B25" s="2">
        <v>2003</v>
      </c>
      <c r="C25" s="2">
        <v>2004</v>
      </c>
      <c r="D25" s="2">
        <v>2005</v>
      </c>
      <c r="E25" s="2">
        <v>2006</v>
      </c>
      <c r="F25" s="2">
        <v>2007</v>
      </c>
      <c r="G25" s="17">
        <v>2008</v>
      </c>
      <c r="H25" s="17">
        <v>2009</v>
      </c>
      <c r="I25" s="17">
        <v>2010</v>
      </c>
      <c r="J25" s="27">
        <v>2011</v>
      </c>
      <c r="K25" s="20">
        <v>2012</v>
      </c>
      <c r="L25" s="17">
        <v>2013</v>
      </c>
      <c r="M25" s="20">
        <v>2014</v>
      </c>
      <c r="N25" s="17">
        <v>2015</v>
      </c>
      <c r="O25" s="17">
        <v>2016</v>
      </c>
      <c r="P25" s="20">
        <v>2017</v>
      </c>
      <c r="Q25" s="17">
        <v>2018</v>
      </c>
      <c r="R25" s="17">
        <v>2019</v>
      </c>
      <c r="S25" s="20">
        <v>2020</v>
      </c>
      <c r="T25" s="17">
        <v>2021</v>
      </c>
      <c r="U25" s="17">
        <v>2022</v>
      </c>
      <c r="V25" s="17">
        <v>2023</v>
      </c>
      <c r="W25" s="20">
        <v>2024</v>
      </c>
      <c r="X25" s="31" t="s">
        <v>37</v>
      </c>
      <c r="Y25" s="11">
        <v>45900</v>
      </c>
      <c r="Z25" s="11">
        <v>45869</v>
      </c>
      <c r="AA25" s="11">
        <v>45838</v>
      </c>
      <c r="AB25" s="11">
        <v>45808</v>
      </c>
      <c r="AC25" s="11">
        <v>45777</v>
      </c>
      <c r="AD25" s="11">
        <v>45747</v>
      </c>
      <c r="AE25" s="11">
        <v>45716</v>
      </c>
      <c r="AF25" s="11">
        <v>45688</v>
      </c>
      <c r="AG25" s="1"/>
    </row>
    <row r="26" spans="1:33" x14ac:dyDescent="0.2">
      <c r="A26" t="s">
        <v>1</v>
      </c>
      <c r="B26" s="4">
        <v>3.6</v>
      </c>
      <c r="C26" s="4">
        <v>5</v>
      </c>
      <c r="D26" s="4">
        <v>8.6</v>
      </c>
      <c r="E26" s="4">
        <v>11.2</v>
      </c>
      <c r="F26" s="5">
        <v>11.24142</v>
      </c>
      <c r="G26" s="28">
        <v>6.9</v>
      </c>
      <c r="H26" s="28">
        <v>9.5</v>
      </c>
      <c r="I26" s="28">
        <v>12.5</v>
      </c>
      <c r="J26" s="23">
        <v>12.6</v>
      </c>
      <c r="K26" s="23">
        <v>14.6</v>
      </c>
      <c r="L26" s="23">
        <v>20.100000000000001</v>
      </c>
      <c r="M26" s="23">
        <v>26.6</v>
      </c>
      <c r="N26" s="23">
        <v>35.299999999999997</v>
      </c>
      <c r="O26" s="23">
        <v>36</v>
      </c>
      <c r="P26" s="23">
        <v>43.5</v>
      </c>
      <c r="Q26" s="23">
        <v>39.799999999999997</v>
      </c>
      <c r="R26" s="23">
        <v>47.9</v>
      </c>
      <c r="S26" s="23">
        <v>49.9</v>
      </c>
      <c r="T26" s="23">
        <v>60.4</v>
      </c>
      <c r="U26" s="23">
        <v>54.7</v>
      </c>
      <c r="V26" s="23">
        <v>61.3</v>
      </c>
      <c r="W26" s="23">
        <v>72.5</v>
      </c>
      <c r="X26" s="33">
        <v>86.9</v>
      </c>
      <c r="Y26" s="33">
        <v>85.9</v>
      </c>
      <c r="Z26" s="33">
        <v>85.4</v>
      </c>
      <c r="AA26" s="33">
        <v>83.9</v>
      </c>
      <c r="AB26" s="33">
        <v>82.1</v>
      </c>
      <c r="AC26" s="33">
        <v>80.3</v>
      </c>
      <c r="AD26" s="33">
        <v>81.3</v>
      </c>
      <c r="AE26" s="33">
        <v>73.8</v>
      </c>
      <c r="AF26" s="15">
        <v>74.3</v>
      </c>
    </row>
    <row r="27" spans="1:33" x14ac:dyDescent="0.2">
      <c r="A27" t="s">
        <v>2</v>
      </c>
      <c r="B27" s="4">
        <v>1.4</v>
      </c>
      <c r="C27" s="4">
        <v>1.3</v>
      </c>
      <c r="D27" s="4">
        <v>2</v>
      </c>
      <c r="E27" s="4">
        <v>3.2</v>
      </c>
      <c r="F27" s="5">
        <v>3.2183510000000002</v>
      </c>
      <c r="G27" s="28">
        <v>2.4</v>
      </c>
      <c r="H27" s="28">
        <v>4.8</v>
      </c>
      <c r="I27" s="28">
        <v>4.3</v>
      </c>
      <c r="J27" s="29">
        <v>5</v>
      </c>
      <c r="K27" s="23">
        <v>5.9</v>
      </c>
      <c r="L27" s="23">
        <v>12</v>
      </c>
      <c r="M27" s="23">
        <v>22.1</v>
      </c>
      <c r="N27" s="23">
        <v>19.2</v>
      </c>
      <c r="O27" s="23">
        <v>18.8</v>
      </c>
      <c r="P27" s="23">
        <v>20</v>
      </c>
      <c r="Q27" s="23">
        <v>17.899999999999999</v>
      </c>
      <c r="R27" s="23">
        <v>21.5</v>
      </c>
      <c r="S27" s="23">
        <v>26.5</v>
      </c>
      <c r="T27" s="23">
        <v>29</v>
      </c>
      <c r="U27" s="23">
        <v>26.9</v>
      </c>
      <c r="V27" s="23">
        <v>27</v>
      </c>
      <c r="W27" s="23">
        <v>17.2</v>
      </c>
      <c r="X27" s="33">
        <v>12.6</v>
      </c>
      <c r="Y27" s="33">
        <v>12.4</v>
      </c>
      <c r="Z27" s="33">
        <v>12.4</v>
      </c>
      <c r="AA27" s="33">
        <v>12.1</v>
      </c>
      <c r="AB27" s="33">
        <v>11.9</v>
      </c>
      <c r="AC27" s="33">
        <v>11.7</v>
      </c>
      <c r="AD27" s="33">
        <v>7.4</v>
      </c>
      <c r="AE27" s="33">
        <v>17.600000000000001</v>
      </c>
      <c r="AF27" s="15">
        <v>17.600000000000001</v>
      </c>
    </row>
    <row r="28" spans="1:33" x14ac:dyDescent="0.2">
      <c r="A28" t="s">
        <v>12</v>
      </c>
      <c r="B28" s="4"/>
      <c r="C28" s="4"/>
      <c r="D28" s="4"/>
      <c r="E28" s="4"/>
      <c r="F28" s="5"/>
      <c r="G28" s="28"/>
      <c r="H28" s="28"/>
      <c r="I28" s="28"/>
      <c r="J28" s="29"/>
      <c r="K28" s="23"/>
      <c r="L28" s="23">
        <v>0.1</v>
      </c>
      <c r="M28" s="23">
        <v>0.1</v>
      </c>
      <c r="N28" s="23">
        <v>2.1</v>
      </c>
      <c r="O28" s="23">
        <v>2.6</v>
      </c>
      <c r="P28" s="23">
        <v>3</v>
      </c>
      <c r="Q28" s="23">
        <v>2.8</v>
      </c>
      <c r="R28" s="23">
        <v>3.2</v>
      </c>
      <c r="S28" s="23">
        <v>3.5</v>
      </c>
      <c r="T28" s="23">
        <v>4.9000000000000004</v>
      </c>
      <c r="U28" s="23">
        <v>3.8</v>
      </c>
      <c r="V28" s="23">
        <v>4.5</v>
      </c>
      <c r="W28" s="23">
        <v>12.6</v>
      </c>
      <c r="X28" s="33">
        <v>11.9</v>
      </c>
      <c r="Y28" s="33">
        <v>11.8</v>
      </c>
      <c r="Z28" s="33">
        <v>11.7</v>
      </c>
      <c r="AA28" s="33">
        <v>11.5</v>
      </c>
      <c r="AB28" s="33">
        <v>11.3</v>
      </c>
      <c r="AC28" s="33">
        <v>11</v>
      </c>
      <c r="AD28" s="33">
        <v>10.199999999999999</v>
      </c>
      <c r="AE28" s="33">
        <v>12.6</v>
      </c>
      <c r="AF28" s="15">
        <v>12.9</v>
      </c>
    </row>
    <row r="29" spans="1:33" x14ac:dyDescent="0.2">
      <c r="A29" t="s">
        <v>3</v>
      </c>
      <c r="B29" s="4">
        <v>5</v>
      </c>
      <c r="C29" s="4">
        <v>6.3</v>
      </c>
      <c r="D29" s="4">
        <v>10.6</v>
      </c>
      <c r="E29" s="4">
        <v>14.4</v>
      </c>
      <c r="F29" s="5">
        <v>14.459771</v>
      </c>
      <c r="G29" s="28">
        <f>SUM(G26:G27)</f>
        <v>9.3000000000000007</v>
      </c>
      <c r="H29" s="28">
        <v>14.3</v>
      </c>
      <c r="I29" s="28">
        <f>SUM(I26:I27)</f>
        <v>16.8</v>
      </c>
      <c r="J29" s="29">
        <v>17.600000000000001</v>
      </c>
      <c r="K29" s="23">
        <v>20.5</v>
      </c>
      <c r="L29" s="23">
        <v>32.200000000000003</v>
      </c>
      <c r="M29" s="23">
        <v>48.8</v>
      </c>
      <c r="N29" s="23">
        <v>56.5</v>
      </c>
      <c r="O29" s="23">
        <v>57.4</v>
      </c>
      <c r="P29" s="23">
        <v>66.5</v>
      </c>
      <c r="Q29" s="23">
        <v>60.5</v>
      </c>
      <c r="R29" s="23">
        <v>72.7</v>
      </c>
      <c r="S29" s="23">
        <v>79.8</v>
      </c>
      <c r="T29" s="23">
        <v>94.3</v>
      </c>
      <c r="U29" s="23">
        <v>85.4</v>
      </c>
      <c r="V29" s="23">
        <v>92.9</v>
      </c>
      <c r="W29" s="23">
        <v>102.3</v>
      </c>
      <c r="X29" s="33">
        <v>111.4</v>
      </c>
      <c r="Y29" s="33">
        <v>110.1</v>
      </c>
      <c r="Z29" s="33">
        <v>109.4</v>
      </c>
      <c r="AA29" s="33">
        <v>107.5</v>
      </c>
      <c r="AB29" s="33">
        <v>105.3</v>
      </c>
      <c r="AC29" s="33">
        <v>103</v>
      </c>
      <c r="AD29" s="33">
        <v>98.9</v>
      </c>
      <c r="AE29" s="33">
        <v>104.1</v>
      </c>
      <c r="AF29" s="15">
        <v>104.7</v>
      </c>
    </row>
    <row r="30" spans="1:33" x14ac:dyDescent="0.2">
      <c r="A30" t="s">
        <v>4</v>
      </c>
      <c r="B30" s="4">
        <v>0.1</v>
      </c>
      <c r="C30" s="4">
        <v>0.2</v>
      </c>
      <c r="D30" s="4">
        <v>0.2</v>
      </c>
      <c r="E30" s="4">
        <v>0.3</v>
      </c>
      <c r="F30" s="5">
        <v>0.51316300000000004</v>
      </c>
      <c r="G30" s="28">
        <v>0.2</v>
      </c>
      <c r="H30" s="28">
        <v>0.4</v>
      </c>
      <c r="I30" s="28">
        <v>0.4</v>
      </c>
      <c r="J30" s="29">
        <v>0.4</v>
      </c>
      <c r="K30" s="23">
        <v>0.4</v>
      </c>
      <c r="L30" s="23">
        <v>0.5</v>
      </c>
      <c r="M30" s="23">
        <v>0.7</v>
      </c>
      <c r="N30" s="23">
        <v>1</v>
      </c>
      <c r="O30" s="23">
        <v>1.4</v>
      </c>
      <c r="P30" s="23">
        <v>4.2</v>
      </c>
      <c r="Q30" s="23">
        <v>4.2</v>
      </c>
      <c r="R30" s="23">
        <v>4.9000000000000004</v>
      </c>
      <c r="S30" s="23">
        <v>2.1</v>
      </c>
      <c r="T30" s="23">
        <v>2.5</v>
      </c>
      <c r="U30" s="23">
        <v>1.9</v>
      </c>
      <c r="V30" s="23">
        <v>1.9</v>
      </c>
      <c r="W30" s="23">
        <v>1.4</v>
      </c>
      <c r="X30" s="33">
        <v>0.7</v>
      </c>
      <c r="Y30" s="33">
        <v>0.7</v>
      </c>
      <c r="Z30" s="33">
        <v>0.7</v>
      </c>
      <c r="AA30" s="33">
        <v>0.7</v>
      </c>
      <c r="AB30" s="33">
        <v>0.6</v>
      </c>
      <c r="AC30" s="33">
        <v>0.6</v>
      </c>
      <c r="AD30" s="33">
        <v>0.6</v>
      </c>
      <c r="AE30" s="33">
        <v>1.4</v>
      </c>
      <c r="AF30" s="15">
        <v>1.5</v>
      </c>
    </row>
    <row r="31" spans="1:33" x14ac:dyDescent="0.2">
      <c r="A31" t="s">
        <v>5</v>
      </c>
      <c r="B31" s="4">
        <v>5.0999999999999996</v>
      </c>
      <c r="C31" s="4">
        <v>6.5</v>
      </c>
      <c r="D31" s="4">
        <v>10.8</v>
      </c>
      <c r="E31" s="4">
        <v>14.7</v>
      </c>
      <c r="F31" s="5">
        <v>14.972934</v>
      </c>
      <c r="G31" s="28">
        <v>9.5</v>
      </c>
      <c r="H31" s="28">
        <v>14.7</v>
      </c>
      <c r="I31" s="28">
        <v>17.2</v>
      </c>
      <c r="J31" s="29">
        <v>18</v>
      </c>
      <c r="K31" s="23">
        <v>20.9</v>
      </c>
      <c r="L31" s="23">
        <v>32.700000000000003</v>
      </c>
      <c r="M31" s="23">
        <v>49.5</v>
      </c>
      <c r="N31" s="23">
        <v>57.5</v>
      </c>
      <c r="O31" s="23">
        <v>58.9</v>
      </c>
      <c r="P31" s="23">
        <v>70.8</v>
      </c>
      <c r="Q31" s="23">
        <v>64.8</v>
      </c>
      <c r="R31" s="23">
        <v>77.599999999999994</v>
      </c>
      <c r="S31" s="23">
        <v>81.900000000000006</v>
      </c>
      <c r="T31" s="23">
        <v>96.8</v>
      </c>
      <c r="U31" s="23">
        <v>87.3</v>
      </c>
      <c r="V31" s="23">
        <v>94.8</v>
      </c>
      <c r="W31" s="23">
        <v>103.7</v>
      </c>
      <c r="X31" s="33">
        <v>112.1</v>
      </c>
      <c r="Y31" s="33">
        <v>110.8</v>
      </c>
      <c r="Z31" s="33">
        <v>110.1</v>
      </c>
      <c r="AA31" s="33">
        <v>108.2</v>
      </c>
      <c r="AB31" s="33">
        <v>106</v>
      </c>
      <c r="AC31" s="33">
        <v>103.6</v>
      </c>
      <c r="AD31" s="33">
        <v>99.5</v>
      </c>
      <c r="AE31" s="33">
        <v>105.5</v>
      </c>
      <c r="AF31" s="15">
        <v>106.2</v>
      </c>
    </row>
    <row r="32" spans="1:33" x14ac:dyDescent="0.2">
      <c r="B32" s="1"/>
      <c r="C32" s="1"/>
      <c r="D32" s="1"/>
      <c r="E32" s="1"/>
      <c r="G32" s="16"/>
      <c r="H32" s="16"/>
      <c r="I32" s="16"/>
      <c r="J32" s="30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34"/>
      <c r="Y32" s="34"/>
      <c r="Z32" s="34"/>
      <c r="AA32" s="34"/>
      <c r="AB32" s="34"/>
      <c r="AC32" s="34"/>
      <c r="AD32" s="34"/>
      <c r="AE32" s="34"/>
      <c r="AF32" s="14"/>
    </row>
    <row r="33" spans="1:32" x14ac:dyDescent="0.2">
      <c r="A33" s="2" t="s">
        <v>11</v>
      </c>
      <c r="B33" s="1"/>
      <c r="C33" s="2">
        <v>2004</v>
      </c>
      <c r="D33" s="2">
        <v>2005</v>
      </c>
      <c r="E33" s="2">
        <v>2006</v>
      </c>
      <c r="F33" s="2">
        <v>2007</v>
      </c>
      <c r="G33" s="17">
        <v>2008</v>
      </c>
      <c r="H33" s="17">
        <v>2009</v>
      </c>
      <c r="I33" s="17">
        <v>2010</v>
      </c>
      <c r="J33" s="27">
        <v>2011</v>
      </c>
      <c r="K33" s="20">
        <v>2012</v>
      </c>
      <c r="L33" s="17">
        <v>2013</v>
      </c>
      <c r="M33" s="20">
        <v>2014</v>
      </c>
      <c r="N33" s="17">
        <v>2015</v>
      </c>
      <c r="O33" s="17">
        <v>2016</v>
      </c>
      <c r="P33" s="20">
        <v>2017</v>
      </c>
      <c r="Q33" s="17">
        <v>2018</v>
      </c>
      <c r="R33" s="17">
        <v>2019</v>
      </c>
      <c r="S33" s="20">
        <v>2020</v>
      </c>
      <c r="T33" s="17">
        <v>2021</v>
      </c>
      <c r="U33" s="17">
        <v>2022</v>
      </c>
      <c r="V33" s="17">
        <v>2023</v>
      </c>
      <c r="W33" s="20">
        <v>2024</v>
      </c>
      <c r="X33" s="31" t="s">
        <v>37</v>
      </c>
      <c r="Y33" s="11">
        <v>45900</v>
      </c>
      <c r="Z33" s="11">
        <v>45869</v>
      </c>
      <c r="AA33" s="11">
        <v>45838</v>
      </c>
      <c r="AB33" s="11">
        <v>45808</v>
      </c>
      <c r="AC33" s="11">
        <v>45777</v>
      </c>
      <c r="AD33" s="11">
        <v>45747</v>
      </c>
      <c r="AE33" s="11">
        <v>45716</v>
      </c>
      <c r="AF33" s="11">
        <v>45688</v>
      </c>
    </row>
    <row r="34" spans="1:32" x14ac:dyDescent="0.2">
      <c r="A34" t="s">
        <v>1</v>
      </c>
      <c r="B34" s="1"/>
      <c r="C34" s="1">
        <v>25.1</v>
      </c>
      <c r="D34" s="1">
        <v>55</v>
      </c>
      <c r="E34" s="1">
        <v>38</v>
      </c>
      <c r="F34">
        <v>40.933688000000004</v>
      </c>
      <c r="G34" s="16">
        <v>30.599999999999998</v>
      </c>
      <c r="H34" s="16">
        <v>32</v>
      </c>
      <c r="I34" s="16">
        <v>42.1</v>
      </c>
      <c r="J34" s="30">
        <v>45.5</v>
      </c>
      <c r="K34" s="24">
        <v>49.2</v>
      </c>
      <c r="L34" s="24">
        <v>27.1</v>
      </c>
      <c r="M34" s="24">
        <v>30.3</v>
      </c>
      <c r="N34" s="24">
        <v>34.1</v>
      </c>
      <c r="O34" s="24">
        <v>37.4</v>
      </c>
      <c r="P34" s="24">
        <v>49.1</v>
      </c>
      <c r="Q34" s="24">
        <v>55.8</v>
      </c>
      <c r="R34" s="24">
        <v>64.2</v>
      </c>
      <c r="S34" s="24">
        <v>43.1</v>
      </c>
      <c r="T34" s="24">
        <v>50.9</v>
      </c>
      <c r="U34" s="24">
        <v>51</v>
      </c>
      <c r="V34" s="24">
        <v>64.3</v>
      </c>
      <c r="W34" s="24">
        <v>92.4</v>
      </c>
      <c r="X34" s="34">
        <v>122.3</v>
      </c>
      <c r="Y34" s="34">
        <v>131.80000000000001</v>
      </c>
      <c r="Z34" s="34">
        <v>129.5</v>
      </c>
      <c r="AA34" s="34">
        <v>125.6</v>
      </c>
      <c r="AB34" s="34">
        <v>125.7</v>
      </c>
      <c r="AC34" s="34">
        <v>124</v>
      </c>
      <c r="AD34" s="34">
        <v>125.8</v>
      </c>
      <c r="AE34" s="34">
        <v>99.1</v>
      </c>
      <c r="AF34" s="15">
        <v>96.3</v>
      </c>
    </row>
    <row r="35" spans="1:32" x14ac:dyDescent="0.2">
      <c r="A35" t="s">
        <v>2</v>
      </c>
      <c r="B35" s="1"/>
      <c r="C35" s="1">
        <v>52.7</v>
      </c>
      <c r="D35" s="1">
        <v>58.8</v>
      </c>
      <c r="E35" s="1">
        <v>78.599999999999994</v>
      </c>
      <c r="F35">
        <v>118.232658</v>
      </c>
      <c r="G35" s="16">
        <v>115.9</v>
      </c>
      <c r="H35" s="16">
        <v>129.5</v>
      </c>
      <c r="I35" s="16">
        <v>140.80000000000001</v>
      </c>
      <c r="J35" s="30">
        <v>166.7</v>
      </c>
      <c r="K35" s="24">
        <v>199.6</v>
      </c>
      <c r="L35" s="24">
        <v>194.8</v>
      </c>
      <c r="M35" s="24">
        <v>292.3</v>
      </c>
      <c r="N35" s="24">
        <v>299.89999999999998</v>
      </c>
      <c r="O35" s="24">
        <v>321.3</v>
      </c>
      <c r="P35" s="24">
        <v>329.4</v>
      </c>
      <c r="Q35" s="24">
        <v>327.5</v>
      </c>
      <c r="R35" s="24">
        <v>374</v>
      </c>
      <c r="S35" s="24">
        <v>443.6</v>
      </c>
      <c r="T35" s="24">
        <v>474.5</v>
      </c>
      <c r="U35" s="24">
        <v>430.8</v>
      </c>
      <c r="V35" s="24">
        <v>475.9</v>
      </c>
      <c r="W35" s="24">
        <v>497.3</v>
      </c>
      <c r="X35" s="34">
        <v>530.9</v>
      </c>
      <c r="Y35" s="34">
        <v>512.79999999999995</v>
      </c>
      <c r="Z35" s="34">
        <v>504.2</v>
      </c>
      <c r="AA35" s="34">
        <v>492.6</v>
      </c>
      <c r="AB35" s="34">
        <v>491</v>
      </c>
      <c r="AC35" s="34">
        <v>486.7</v>
      </c>
      <c r="AD35" s="34">
        <v>494.5</v>
      </c>
      <c r="AE35" s="34">
        <v>520.70000000000005</v>
      </c>
      <c r="AF35" s="15">
        <v>516.5</v>
      </c>
    </row>
    <row r="36" spans="1:32" x14ac:dyDescent="0.2">
      <c r="A36" t="s">
        <v>12</v>
      </c>
      <c r="B36" s="1"/>
      <c r="C36" s="1"/>
      <c r="D36" s="1"/>
      <c r="E36" s="1"/>
      <c r="G36" s="16"/>
      <c r="H36" s="16"/>
      <c r="I36" s="16"/>
      <c r="J36" s="30"/>
      <c r="K36" s="24"/>
      <c r="L36" s="24">
        <v>29.3</v>
      </c>
      <c r="M36" s="24">
        <v>36.700000000000003</v>
      </c>
      <c r="N36" s="24">
        <v>47.3</v>
      </c>
      <c r="O36" s="24">
        <v>54.4</v>
      </c>
      <c r="P36" s="25">
        <v>65</v>
      </c>
      <c r="Q36" s="25">
        <v>72.5</v>
      </c>
      <c r="R36" s="25">
        <v>78.2</v>
      </c>
      <c r="S36" s="25">
        <v>102.4</v>
      </c>
      <c r="T36" s="25">
        <v>108.6</v>
      </c>
      <c r="U36" s="25">
        <v>103</v>
      </c>
      <c r="V36" s="25">
        <v>125.2</v>
      </c>
      <c r="W36" s="25">
        <v>156.69999999999999</v>
      </c>
      <c r="X36" s="35">
        <v>186.7</v>
      </c>
      <c r="Y36" s="35">
        <v>184.8</v>
      </c>
      <c r="Z36" s="35">
        <v>185.1</v>
      </c>
      <c r="AA36" s="35">
        <v>182.6</v>
      </c>
      <c r="AB36" s="35">
        <v>179.6</v>
      </c>
      <c r="AC36" s="35">
        <v>176</v>
      </c>
      <c r="AD36" s="35">
        <v>176.9</v>
      </c>
      <c r="AE36" s="35">
        <v>159.6</v>
      </c>
      <c r="AF36" s="15">
        <v>158.19999999999999</v>
      </c>
    </row>
    <row r="37" spans="1:32" x14ac:dyDescent="0.2">
      <c r="A37" t="s">
        <v>3</v>
      </c>
      <c r="B37" s="1"/>
      <c r="C37" s="1">
        <v>77.8</v>
      </c>
      <c r="D37" s="1">
        <v>113.80000000000001</v>
      </c>
      <c r="E37" s="1">
        <v>116.6</v>
      </c>
      <c r="F37">
        <v>159.16634599999998</v>
      </c>
      <c r="G37" s="16">
        <v>146.5</v>
      </c>
      <c r="H37" s="16">
        <v>161.6</v>
      </c>
      <c r="I37" s="16">
        <v>182.89999999999998</v>
      </c>
      <c r="J37" s="30">
        <v>212.2</v>
      </c>
      <c r="K37" s="24">
        <v>248.7</v>
      </c>
      <c r="L37" s="24">
        <v>251.3</v>
      </c>
      <c r="M37" s="24">
        <v>359.3</v>
      </c>
      <c r="N37" s="24">
        <v>381.3</v>
      </c>
      <c r="O37" s="25">
        <v>413</v>
      </c>
      <c r="P37" s="25">
        <v>443.5</v>
      </c>
      <c r="Q37" s="25">
        <v>455.8</v>
      </c>
      <c r="R37" s="25">
        <v>516.29999999999995</v>
      </c>
      <c r="S37" s="25">
        <v>589.1</v>
      </c>
      <c r="T37" s="25">
        <v>633.9</v>
      </c>
      <c r="U37" s="25">
        <v>584.79999999999995</v>
      </c>
      <c r="V37" s="25">
        <v>665.4</v>
      </c>
      <c r="W37" s="25">
        <v>746.4</v>
      </c>
      <c r="X37" s="35">
        <v>839.9</v>
      </c>
      <c r="Y37" s="35">
        <v>829.3</v>
      </c>
      <c r="Z37" s="35">
        <v>818.8</v>
      </c>
      <c r="AA37" s="35">
        <v>800.8</v>
      </c>
      <c r="AB37" s="35">
        <v>796.3</v>
      </c>
      <c r="AC37" s="35">
        <v>786.7</v>
      </c>
      <c r="AD37" s="35">
        <v>797.2</v>
      </c>
      <c r="AE37" s="35">
        <v>779.5</v>
      </c>
      <c r="AF37" s="15">
        <v>771.1</v>
      </c>
    </row>
    <row r="38" spans="1:32" x14ac:dyDescent="0.2">
      <c r="A38" t="s">
        <v>4</v>
      </c>
      <c r="B38" s="1"/>
      <c r="C38" s="1">
        <v>0.7</v>
      </c>
      <c r="D38" s="1">
        <v>0.8</v>
      </c>
      <c r="E38" s="1">
        <v>1.3</v>
      </c>
      <c r="F38">
        <v>4.2046320000000001</v>
      </c>
      <c r="G38" s="16">
        <v>3.2</v>
      </c>
      <c r="H38" s="16">
        <v>2.9</v>
      </c>
      <c r="I38" s="16">
        <v>3.8</v>
      </c>
      <c r="J38" s="30">
        <v>4.5999999999999996</v>
      </c>
      <c r="K38" s="24">
        <v>6.3</v>
      </c>
      <c r="L38" s="24">
        <v>11</v>
      </c>
      <c r="M38" s="24">
        <v>16.2</v>
      </c>
      <c r="N38" s="24">
        <v>21.8</v>
      </c>
      <c r="O38" s="24">
        <v>24.6</v>
      </c>
      <c r="P38" s="25">
        <v>31</v>
      </c>
      <c r="Q38" s="25">
        <v>40</v>
      </c>
      <c r="R38" s="25">
        <v>45.6</v>
      </c>
      <c r="S38" s="25">
        <v>34.9</v>
      </c>
      <c r="T38" s="25">
        <v>26.4</v>
      </c>
      <c r="U38" s="25">
        <v>25.7</v>
      </c>
      <c r="V38" s="25">
        <v>24.4</v>
      </c>
      <c r="W38" s="25">
        <v>15.3</v>
      </c>
      <c r="X38" s="35">
        <v>19.600000000000001</v>
      </c>
      <c r="Y38" s="35">
        <v>23.7</v>
      </c>
      <c r="Z38" s="35">
        <v>23.4</v>
      </c>
      <c r="AA38" s="35">
        <v>23</v>
      </c>
      <c r="AB38" s="35">
        <v>21.6</v>
      </c>
      <c r="AC38" s="35">
        <v>18.3</v>
      </c>
      <c r="AD38" s="35">
        <v>17.8</v>
      </c>
      <c r="AE38" s="35">
        <v>20</v>
      </c>
      <c r="AF38" s="15">
        <v>16.5</v>
      </c>
    </row>
    <row r="39" spans="1:32" x14ac:dyDescent="0.2">
      <c r="A39" t="s">
        <v>5</v>
      </c>
      <c r="B39" s="1"/>
      <c r="C39" s="1">
        <v>78.400000000000006</v>
      </c>
      <c r="D39" s="1">
        <v>114.8</v>
      </c>
      <c r="E39" s="1">
        <v>117.89999999999999</v>
      </c>
      <c r="F39">
        <v>163.37097800000001</v>
      </c>
      <c r="G39" s="16">
        <v>149.69999999999999</v>
      </c>
      <c r="H39" s="16">
        <v>164.5</v>
      </c>
      <c r="I39" s="16">
        <v>186.7</v>
      </c>
      <c r="J39" s="30">
        <v>216.8</v>
      </c>
      <c r="K39" s="24">
        <v>255</v>
      </c>
      <c r="L39" s="24">
        <v>262.39999999999998</v>
      </c>
      <c r="M39" s="24">
        <v>375.5</v>
      </c>
      <c r="N39" s="24">
        <v>403.2</v>
      </c>
      <c r="O39" s="24">
        <v>437.6</v>
      </c>
      <c r="P39" s="24">
        <v>474.5</v>
      </c>
      <c r="Q39" s="24">
        <v>495.7</v>
      </c>
      <c r="R39" s="24">
        <v>561.9</v>
      </c>
      <c r="S39" s="24">
        <v>624</v>
      </c>
      <c r="T39" s="24">
        <v>660.3</v>
      </c>
      <c r="U39" s="24">
        <v>610.5</v>
      </c>
      <c r="V39" s="24">
        <v>689.8</v>
      </c>
      <c r="W39" s="24">
        <v>761.7</v>
      </c>
      <c r="X39" s="34">
        <v>859.5</v>
      </c>
      <c r="Y39" s="34">
        <v>853</v>
      </c>
      <c r="Z39" s="34">
        <v>842.2</v>
      </c>
      <c r="AA39" s="34">
        <v>823.8</v>
      </c>
      <c r="AB39" s="34">
        <v>817.9</v>
      </c>
      <c r="AC39" s="34">
        <v>805</v>
      </c>
      <c r="AD39" s="34">
        <v>814.9</v>
      </c>
      <c r="AE39" s="34">
        <v>799.4</v>
      </c>
      <c r="AF39" s="15">
        <v>787.6</v>
      </c>
    </row>
    <row r="40" spans="1:32" x14ac:dyDescent="0.2">
      <c r="B40" s="1"/>
      <c r="C40" s="1"/>
      <c r="D40" s="1"/>
      <c r="E40" s="1"/>
      <c r="G40" s="16"/>
      <c r="H40" s="16"/>
      <c r="I40" s="16"/>
      <c r="J40" s="30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34"/>
      <c r="Y40" s="34"/>
      <c r="Z40" s="34"/>
      <c r="AA40" s="34"/>
      <c r="AB40" s="34"/>
      <c r="AC40" s="34"/>
      <c r="AD40" s="34"/>
      <c r="AE40" s="34"/>
      <c r="AF40" s="14"/>
    </row>
    <row r="41" spans="1:32" x14ac:dyDescent="0.2">
      <c r="A41" s="2" t="s">
        <v>8</v>
      </c>
      <c r="B41" s="2">
        <v>2003</v>
      </c>
      <c r="C41" s="2">
        <v>2004</v>
      </c>
      <c r="D41" s="2">
        <v>2005</v>
      </c>
      <c r="E41" s="2">
        <v>2006</v>
      </c>
      <c r="F41" s="2">
        <v>2007</v>
      </c>
      <c r="G41" s="17">
        <v>2008</v>
      </c>
      <c r="H41" s="17">
        <v>2009</v>
      </c>
      <c r="I41" s="17">
        <v>2010</v>
      </c>
      <c r="J41" s="27">
        <v>2011</v>
      </c>
      <c r="K41" s="20">
        <v>2012</v>
      </c>
      <c r="L41" s="17">
        <v>2013</v>
      </c>
      <c r="M41" s="20">
        <v>2014</v>
      </c>
      <c r="N41" s="17">
        <v>2015</v>
      </c>
      <c r="O41" s="17">
        <v>2016</v>
      </c>
      <c r="P41" s="20">
        <v>2017</v>
      </c>
      <c r="Q41" s="17">
        <v>2018</v>
      </c>
      <c r="R41" s="17">
        <v>2019</v>
      </c>
      <c r="S41" s="20">
        <v>2020</v>
      </c>
      <c r="T41" s="17">
        <v>2021</v>
      </c>
      <c r="U41" s="17">
        <v>2022</v>
      </c>
      <c r="V41" s="17">
        <v>2023</v>
      </c>
      <c r="W41" s="20">
        <v>2024</v>
      </c>
      <c r="X41" s="31" t="s">
        <v>37</v>
      </c>
      <c r="Y41" s="11">
        <v>45900</v>
      </c>
      <c r="Z41" s="11">
        <v>45869</v>
      </c>
      <c r="AA41" s="11">
        <v>45838</v>
      </c>
      <c r="AB41" s="11">
        <v>45808</v>
      </c>
      <c r="AC41" s="11">
        <v>45777</v>
      </c>
      <c r="AD41" s="11">
        <v>45747</v>
      </c>
      <c r="AE41" s="11">
        <v>45716</v>
      </c>
      <c r="AF41" s="11">
        <v>45688</v>
      </c>
    </row>
    <row r="42" spans="1:32" x14ac:dyDescent="0.2">
      <c r="A42" t="s">
        <v>1</v>
      </c>
      <c r="B42" s="4"/>
      <c r="C42" s="4">
        <v>0.1</v>
      </c>
      <c r="D42" s="4">
        <v>0.9</v>
      </c>
      <c r="E42" s="4">
        <v>1.2</v>
      </c>
      <c r="F42" s="5">
        <v>1.159254</v>
      </c>
      <c r="G42" s="28">
        <v>1.6</v>
      </c>
      <c r="H42" s="28">
        <v>1.8</v>
      </c>
      <c r="I42" s="28">
        <v>1.3</v>
      </c>
      <c r="J42" s="29">
        <v>1</v>
      </c>
      <c r="K42" s="23">
        <v>0.9</v>
      </c>
      <c r="L42" s="23">
        <v>0.6</v>
      </c>
      <c r="M42" s="23">
        <v>1.7</v>
      </c>
      <c r="N42" s="23">
        <v>2.9</v>
      </c>
      <c r="O42" s="23">
        <v>2.6</v>
      </c>
      <c r="P42" s="23">
        <v>1.8</v>
      </c>
      <c r="Q42" s="23">
        <v>1</v>
      </c>
      <c r="R42" s="23">
        <v>1</v>
      </c>
      <c r="S42" s="23">
        <v>1</v>
      </c>
      <c r="T42" s="23">
        <v>0.8</v>
      </c>
      <c r="U42" s="23">
        <v>0.6</v>
      </c>
      <c r="V42" s="23">
        <v>1.2</v>
      </c>
      <c r="W42" s="23">
        <v>22</v>
      </c>
      <c r="X42" s="33">
        <v>23.4</v>
      </c>
      <c r="Y42" s="33">
        <v>23.4</v>
      </c>
      <c r="Z42" s="33">
        <v>23.3</v>
      </c>
      <c r="AA42" s="33">
        <v>23.3</v>
      </c>
      <c r="AB42" s="33">
        <v>22.4</v>
      </c>
      <c r="AC42" s="33">
        <v>22.5</v>
      </c>
      <c r="AD42" s="33">
        <v>22.1</v>
      </c>
      <c r="AE42" s="33">
        <v>22.2</v>
      </c>
      <c r="AF42" s="15">
        <v>22.2</v>
      </c>
    </row>
    <row r="43" spans="1:32" x14ac:dyDescent="0.2">
      <c r="A43" t="s">
        <v>2</v>
      </c>
      <c r="B43" s="4"/>
      <c r="C43" s="4">
        <v>0.2</v>
      </c>
      <c r="D43" s="4">
        <v>1.3</v>
      </c>
      <c r="E43" s="4">
        <v>1.7</v>
      </c>
      <c r="F43" s="5">
        <v>1.824857</v>
      </c>
      <c r="G43" s="28">
        <v>1.4</v>
      </c>
      <c r="H43" s="28">
        <v>1.6</v>
      </c>
      <c r="I43" s="28">
        <v>1.1000000000000001</v>
      </c>
      <c r="J43" s="29">
        <v>1.9</v>
      </c>
      <c r="K43" s="23">
        <v>2.2999999999999998</v>
      </c>
      <c r="L43" s="23">
        <v>2.2000000000000002</v>
      </c>
      <c r="M43" s="23">
        <v>2.6</v>
      </c>
      <c r="N43" s="23">
        <v>5.4</v>
      </c>
      <c r="O43" s="23">
        <v>6</v>
      </c>
      <c r="P43" s="23">
        <v>9.3000000000000007</v>
      </c>
      <c r="Q43" s="23">
        <v>9.6999999999999993</v>
      </c>
      <c r="R43" s="23">
        <v>9.4</v>
      </c>
      <c r="S43" s="23">
        <v>10.25</v>
      </c>
      <c r="T43" s="23">
        <v>13.2</v>
      </c>
      <c r="U43" s="23">
        <v>11.9</v>
      </c>
      <c r="V43" s="23">
        <v>13.2</v>
      </c>
      <c r="W43" s="23">
        <v>14.2</v>
      </c>
      <c r="X43" s="33">
        <v>15.9</v>
      </c>
      <c r="Y43" s="33">
        <v>15.9</v>
      </c>
      <c r="Z43" s="33">
        <v>15.7</v>
      </c>
      <c r="AA43" s="33">
        <v>15.8</v>
      </c>
      <c r="AB43" s="33">
        <v>14.9</v>
      </c>
      <c r="AC43" s="33">
        <v>15</v>
      </c>
      <c r="AD43" s="33">
        <v>15.2</v>
      </c>
      <c r="AE43" s="33">
        <v>14.9</v>
      </c>
      <c r="AF43" s="15">
        <v>15.1</v>
      </c>
    </row>
    <row r="44" spans="1:32" x14ac:dyDescent="0.2">
      <c r="A44" t="s">
        <v>12</v>
      </c>
      <c r="B44" s="4"/>
      <c r="C44" s="4"/>
      <c r="D44" s="4"/>
      <c r="E44" s="4"/>
      <c r="F44" s="5"/>
      <c r="G44" s="28"/>
      <c r="H44" s="28"/>
      <c r="I44" s="28"/>
      <c r="J44" s="29"/>
      <c r="K44" s="23"/>
      <c r="L44" s="26">
        <v>0</v>
      </c>
      <c r="M44" s="26">
        <v>0</v>
      </c>
      <c r="N44" s="26">
        <v>0</v>
      </c>
      <c r="O44" s="26">
        <v>0</v>
      </c>
      <c r="P44" s="26">
        <v>0.1</v>
      </c>
      <c r="Q44" s="26">
        <v>0.1</v>
      </c>
      <c r="R44" s="26">
        <v>0.1</v>
      </c>
      <c r="S44" s="26">
        <v>0.3</v>
      </c>
      <c r="T44" s="26">
        <v>0.7</v>
      </c>
      <c r="U44" s="26">
        <v>0.6</v>
      </c>
      <c r="V44" s="26">
        <v>0.6</v>
      </c>
      <c r="W44" s="26">
        <v>0.6</v>
      </c>
      <c r="X44" s="36">
        <v>0.4</v>
      </c>
      <c r="Y44" s="36">
        <v>0.4</v>
      </c>
      <c r="Z44" s="36">
        <v>0.4</v>
      </c>
      <c r="AA44" s="36">
        <v>0.4</v>
      </c>
      <c r="AB44" s="36">
        <v>0.4</v>
      </c>
      <c r="AC44" s="36">
        <v>0.5</v>
      </c>
      <c r="AD44" s="36">
        <v>0.5</v>
      </c>
      <c r="AE44" s="36">
        <v>0.5</v>
      </c>
      <c r="AF44" s="15">
        <v>0.6</v>
      </c>
    </row>
    <row r="45" spans="1:32" x14ac:dyDescent="0.2">
      <c r="A45" t="s">
        <v>3</v>
      </c>
      <c r="B45" s="4"/>
      <c r="C45" s="4">
        <v>0.3</v>
      </c>
      <c r="D45" s="4">
        <v>2.2000000000000002</v>
      </c>
      <c r="E45" s="4">
        <v>2.8</v>
      </c>
      <c r="F45" s="5">
        <v>2.984111</v>
      </c>
      <c r="G45" s="28">
        <f>SUM(G42:G43)</f>
        <v>3</v>
      </c>
      <c r="H45" s="28">
        <v>3.4</v>
      </c>
      <c r="I45" s="28">
        <f>SUM(I42:I43)</f>
        <v>2.4000000000000004</v>
      </c>
      <c r="J45" s="29">
        <v>2.9</v>
      </c>
      <c r="K45" s="23">
        <v>3.1</v>
      </c>
      <c r="L45" s="23">
        <v>2.7</v>
      </c>
      <c r="M45" s="23">
        <v>4.3</v>
      </c>
      <c r="N45" s="23">
        <v>8.3000000000000007</v>
      </c>
      <c r="O45" s="23">
        <v>8.6</v>
      </c>
      <c r="P45" s="23">
        <v>11.2</v>
      </c>
      <c r="Q45" s="23">
        <v>10.8</v>
      </c>
      <c r="R45" s="23">
        <v>10.5</v>
      </c>
      <c r="S45" s="23">
        <v>11.6</v>
      </c>
      <c r="T45" s="23">
        <v>14.7</v>
      </c>
      <c r="U45" s="23">
        <v>13</v>
      </c>
      <c r="V45" s="23">
        <v>15</v>
      </c>
      <c r="W45" s="23">
        <v>36.700000000000003</v>
      </c>
      <c r="X45" s="33">
        <v>39.700000000000003</v>
      </c>
      <c r="Y45" s="33">
        <v>39.700000000000003</v>
      </c>
      <c r="Z45" s="33">
        <v>39.4</v>
      </c>
      <c r="AA45" s="33">
        <v>39.6</v>
      </c>
      <c r="AB45" s="33">
        <v>37.799999999999997</v>
      </c>
      <c r="AC45" s="33">
        <v>38</v>
      </c>
      <c r="AD45" s="33">
        <v>37.700000000000003</v>
      </c>
      <c r="AE45" s="33">
        <v>37.700000000000003</v>
      </c>
      <c r="AF45" s="15">
        <v>37.9</v>
      </c>
    </row>
    <row r="46" spans="1:32" x14ac:dyDescent="0.2">
      <c r="A46" t="s">
        <v>4</v>
      </c>
      <c r="B46" s="4"/>
      <c r="C46" s="4">
        <v>0</v>
      </c>
      <c r="D46" s="4">
        <v>0</v>
      </c>
      <c r="E46" s="4">
        <v>0.1</v>
      </c>
      <c r="F46" s="5">
        <v>0.17526600000000001</v>
      </c>
      <c r="G46" s="28">
        <v>0.2</v>
      </c>
      <c r="H46" s="28">
        <v>0.4</v>
      </c>
      <c r="I46" s="28">
        <v>0.4</v>
      </c>
      <c r="J46" s="29">
        <v>0.3</v>
      </c>
      <c r="K46" s="23">
        <v>0.3</v>
      </c>
      <c r="L46" s="23">
        <v>0.3</v>
      </c>
      <c r="M46" s="23">
        <v>0.3</v>
      </c>
      <c r="N46" s="23">
        <v>0.3</v>
      </c>
      <c r="O46" s="23">
        <v>0.2</v>
      </c>
      <c r="P46" s="23">
        <v>0.2</v>
      </c>
      <c r="Q46" s="23">
        <v>0.1</v>
      </c>
      <c r="R46" s="23">
        <v>0.1</v>
      </c>
      <c r="S46" s="23">
        <v>0.1</v>
      </c>
      <c r="T46" s="23">
        <v>0.1</v>
      </c>
      <c r="U46" s="23">
        <v>0</v>
      </c>
      <c r="V46" s="23">
        <v>0.1</v>
      </c>
      <c r="W46" s="23">
        <v>1</v>
      </c>
      <c r="X46" s="33">
        <v>0.8</v>
      </c>
      <c r="Y46" s="33">
        <v>0.8</v>
      </c>
      <c r="Z46" s="33">
        <v>0.8</v>
      </c>
      <c r="AA46" s="33">
        <v>0.8</v>
      </c>
      <c r="AB46" s="33">
        <v>0.8</v>
      </c>
      <c r="AC46" s="33">
        <v>0.8</v>
      </c>
      <c r="AD46" s="33">
        <v>0.9</v>
      </c>
      <c r="AE46" s="33">
        <v>1</v>
      </c>
      <c r="AF46" s="15">
        <v>1</v>
      </c>
    </row>
    <row r="47" spans="1:32" x14ac:dyDescent="0.2">
      <c r="A47" t="s">
        <v>5</v>
      </c>
      <c r="B47" s="4"/>
      <c r="C47" s="4">
        <v>0.3</v>
      </c>
      <c r="D47" s="4">
        <v>2.2000000000000002</v>
      </c>
      <c r="E47" s="4">
        <v>3</v>
      </c>
      <c r="F47" s="5">
        <v>3.1593770000000001</v>
      </c>
      <c r="G47" s="28">
        <v>3.1</v>
      </c>
      <c r="H47" s="28">
        <v>3.8</v>
      </c>
      <c r="I47" s="28">
        <v>2.8</v>
      </c>
      <c r="J47" s="29">
        <v>3.2</v>
      </c>
      <c r="K47" s="23">
        <v>3.4</v>
      </c>
      <c r="L47" s="23">
        <v>3.1</v>
      </c>
      <c r="M47" s="23">
        <v>4.5999999999999996</v>
      </c>
      <c r="N47" s="23">
        <v>8.6999999999999993</v>
      </c>
      <c r="O47" s="23">
        <v>8.8000000000000007</v>
      </c>
      <c r="P47" s="23">
        <v>11.4</v>
      </c>
      <c r="Q47" s="23">
        <v>11</v>
      </c>
      <c r="R47" s="23">
        <v>10.6</v>
      </c>
      <c r="S47" s="23">
        <v>11.7</v>
      </c>
      <c r="T47" s="23">
        <v>14.8</v>
      </c>
      <c r="U47" s="23">
        <v>13.1</v>
      </c>
      <c r="V47" s="23">
        <v>15.1</v>
      </c>
      <c r="W47" s="23">
        <v>37.700000000000003</v>
      </c>
      <c r="X47" s="33">
        <v>40.5</v>
      </c>
      <c r="Y47" s="33">
        <v>40.5</v>
      </c>
      <c r="Z47" s="33">
        <v>40.200000000000003</v>
      </c>
      <c r="AA47" s="33">
        <v>40.4</v>
      </c>
      <c r="AB47" s="33">
        <v>38.6</v>
      </c>
      <c r="AC47" s="33">
        <v>38.799999999999997</v>
      </c>
      <c r="AD47" s="33">
        <v>38.6</v>
      </c>
      <c r="AE47" s="33">
        <v>38.6</v>
      </c>
      <c r="AF47" s="15">
        <v>38.799999999999997</v>
      </c>
    </row>
    <row r="49" spans="1:32" x14ac:dyDescent="0.2">
      <c r="A49" s="2"/>
    </row>
    <row r="50" spans="1:32" x14ac:dyDescent="0.2">
      <c r="A50" s="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2" x14ac:dyDescent="0.2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2" x14ac:dyDescent="0.2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2" x14ac:dyDescent="0.2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9"/>
    </row>
    <row r="54" spans="1:32" x14ac:dyDescent="0.2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77" orientation="landscape" r:id="rId1"/>
  <headerFooter alignWithMargins="0"/>
  <ignoredErrors>
    <ignoredError sqref="G45 G29:G32 G13:G19 G21:G27 G40:G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Nettotegning siste</vt:lpstr>
      <vt:lpstr>Nettotegning 2015-2025</vt:lpstr>
      <vt:lpstr>Forvaltningskapital 2015-2025</vt:lpstr>
      <vt:lpstr>'Forvaltningskapital 2015-2025'!Utskriftsområde</vt:lpstr>
    </vt:vector>
  </TitlesOfParts>
  <Company>VFF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Andersen</dc:creator>
  <cp:lastModifiedBy>Christian Henriksen</cp:lastModifiedBy>
  <cp:lastPrinted>2019-10-18T07:41:43Z</cp:lastPrinted>
  <dcterms:created xsi:type="dcterms:W3CDTF">2007-03-30T10:14:48Z</dcterms:created>
  <dcterms:modified xsi:type="dcterms:W3CDTF">2025-10-23T11:19:31Z</dcterms:modified>
</cp:coreProperties>
</file>